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рил.1" sheetId="1" r:id="rId1"/>
    <sheet name="прил.2" sheetId="2" r:id="rId2"/>
    <sheet name="прил.5" sheetId="3" r:id="rId3"/>
    <sheet name="прил.6" sheetId="4" r:id="rId4"/>
    <sheet name="прилож.7 " sheetId="5" r:id="rId5"/>
    <sheet name="Бюджетная роспись декабрь" sheetId="6" r:id="rId6"/>
  </sheets>
  <definedNames/>
  <calcPr fullCalcOnLoad="1"/>
</workbook>
</file>

<file path=xl/sharedStrings.xml><?xml version="1.0" encoding="utf-8"?>
<sst xmlns="http://schemas.openxmlformats.org/spreadsheetml/2006/main" count="1192" uniqueCount="328">
  <si>
    <t>Наименование показателя</t>
  </si>
  <si>
    <t>Код дохода по КД</t>
  </si>
  <si>
    <t>Источники внутреннего финансирования дефицита бюджетов - всего</t>
  </si>
  <si>
    <t xml:space="preserve">Источники внутреннего финансирования дефицита бюджетов 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</si>
  <si>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указанных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</si>
  <si>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указанных в валюте Российской Федерации</t>
  </si>
  <si>
    <t>Бюджетные кредиты, полученные от других бюджетов бюджетной системы Российской Федерации</t>
  </si>
  <si>
    <t>Бюджетные кредиты, полученные от других бюджетов бюджетной системы Российской Федерации бюджетами поселений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</si>
  <si>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указанных в валюте Российской Федерации</t>
  </si>
  <si>
    <t>Остатки средств бюджетов</t>
  </si>
  <si>
    <t>Увеличение прочих остатков средств бюджетов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</si>
  <si>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</si>
  <si>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</si>
  <si>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</si>
  <si>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</si>
  <si>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</si>
  <si>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</si>
  <si>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остаткоа денежных средств бюджетов поселений</t>
  </si>
  <si>
    <t>000 90 00 00 00 00 0000 000</t>
  </si>
  <si>
    <t>000 02 01 00 00 00 0000 000</t>
  </si>
  <si>
    <t>000 02 01 00 00 00 0000 700</t>
  </si>
  <si>
    <t>000 02 01 00 00 00 0000 800</t>
  </si>
  <si>
    <t>000 02 01 01 00 00 0000 810</t>
  </si>
  <si>
    <t>000 02 01 01 00 10 0000 810</t>
  </si>
  <si>
    <t>Кредиты, полученные в валюте Российской Федерации от кредитных организаций</t>
  </si>
  <si>
    <t>000 02 01 02 00 00 0000  710</t>
  </si>
  <si>
    <t>Кредиты, полученные в валюте Российской Федерации от кредитных организаций бюджетами поселений</t>
  </si>
  <si>
    <t>000 02 01 02 00 10 0000 710</t>
  </si>
  <si>
    <t>000 01 00 00 00 00 0000 000</t>
  </si>
  <si>
    <t>000 01 05 00 00 00 0000 000</t>
  </si>
  <si>
    <t>000 01 05 00 00 00 0000 500</t>
  </si>
  <si>
    <t>000 01 05 02 00 00 0000 500</t>
  </si>
  <si>
    <t>000 01 05 02 01 00 0000 500</t>
  </si>
  <si>
    <t>000 01 05 00 00 00 0000 600</t>
  </si>
  <si>
    <t>000 01 05 02 00 00 0000 600</t>
  </si>
  <si>
    <t>000 01 05 02 01 00 0000 610</t>
  </si>
  <si>
    <t>000 01 05 02 01 10 0000 610</t>
  </si>
  <si>
    <t>Наименование доходов</t>
  </si>
  <si>
    <t>КБК РФ</t>
  </si>
  <si>
    <t>2</t>
  </si>
  <si>
    <t>ВСЕГО</t>
  </si>
  <si>
    <t>по функциональной и экономической классификации расходов бюджетов</t>
  </si>
  <si>
    <t>ОБЩЕГОСУДАРСТВЕННЫЕ ВОПРОСЫ</t>
  </si>
  <si>
    <t>01</t>
  </si>
  <si>
    <t>00</t>
  </si>
  <si>
    <t>000</t>
  </si>
  <si>
    <t>Функционирование высшего должностного лица органа местного самоуправления(глава)</t>
  </si>
  <si>
    <t>02</t>
  </si>
  <si>
    <t>Функционирование высших органов исполнительной власти, местных администраций</t>
  </si>
  <si>
    <t>04</t>
  </si>
  <si>
    <t>03</t>
  </si>
  <si>
    <t>Национальная экономика</t>
  </si>
  <si>
    <t>08</t>
  </si>
  <si>
    <t>ЖИЛИЩНО-КОММУНАЛЬНОЕ ХОЗЯЙСТВО</t>
  </si>
  <si>
    <t>05</t>
  </si>
  <si>
    <t>Благоустройство</t>
  </si>
  <si>
    <t>КУЛЬТУРА, КИНЕМАТОГРАФИЯ</t>
  </si>
  <si>
    <t>Глава Криволукского  МО:</t>
  </si>
  <si>
    <t>Погашение бюджетами поселений  бюджетных кредитов от других бюджетов бюджетной системы Российской Федерации в валюте РФ</t>
  </si>
  <si>
    <t>956  2 02 01001 10 0000 151</t>
  </si>
  <si>
    <t xml:space="preserve"> 956 2 02 03015 10 0000 151</t>
  </si>
  <si>
    <t>Глава Криволукского МО</t>
  </si>
  <si>
    <t>Д.И.Тетерин</t>
  </si>
  <si>
    <t>руб.</t>
  </si>
  <si>
    <t>Наименование кода</t>
  </si>
  <si>
    <t>КФСР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</si>
  <si>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</si>
  <si>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</si>
  <si>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</si>
  <si>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</si>
  <si>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</si>
  <si>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</si>
  <si>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</si>
  <si>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</si>
  <si>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</si>
  <si>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</si>
  <si>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</si>
  <si>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0503</t>
  </si>
  <si>
    <t>Культура</t>
  </si>
  <si>
    <t>0801</t>
  </si>
  <si>
    <t>Прочие межбюджетные трансферты общего характера</t>
  </si>
  <si>
    <t>1403</t>
  </si>
  <si>
    <t/>
  </si>
  <si>
    <t>000 01 05 02 01 10 0000 510</t>
  </si>
  <si>
    <t>09</t>
  </si>
  <si>
    <t>Субвенции бюджетам поселений на выполнение передаваемых полномочий субъектов Российской Федарации</t>
  </si>
  <si>
    <t>000 01 03 01 00 10 0000 810</t>
  </si>
  <si>
    <t>000 01 03 01 00 10 0000 710</t>
  </si>
  <si>
    <t>Получение бюджетами поселений  бюджетных кредитов от других бюджетов бюджетной системы Российской Федерации в валюте РФ</t>
  </si>
  <si>
    <t>Кредиты от других бюджетов бюджетной системы Российской Федерации в валюте РФ</t>
  </si>
  <si>
    <t>000 01 03 00 00 00 0000 000</t>
  </si>
  <si>
    <t>Здравохранение и спорт</t>
  </si>
  <si>
    <t>1101</t>
  </si>
  <si>
    <t>расходы 2017 год</t>
  </si>
  <si>
    <t xml:space="preserve">Дотации бюджетам сельских поселений на выравнивание бюджетной обеспеченности </t>
  </si>
  <si>
    <t>Дотации бюджетам сельских поселений на выравнивание бюджтной обеспеченности из областного фонда (Район)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</si>
  <si>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</si>
  <si>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0113</t>
  </si>
  <si>
    <t>Другие общегосударственные вопросы</t>
  </si>
  <si>
    <t>Общеэкономические вопросы</t>
  </si>
  <si>
    <t>0401</t>
  </si>
  <si>
    <t>0400</t>
  </si>
  <si>
    <t>Код дохода по бюджетной классификации</t>
  </si>
  <si>
    <t>1</t>
  </si>
  <si>
    <t>3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</si>
  <si>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</si>
  <si>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</si>
  <si>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</si>
  <si>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</si>
  <si>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</si>
  <si>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</si>
  <si>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</si>
  <si>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</si>
  <si>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</si>
  <si>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</si>
  <si>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</si>
  <si>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</si>
  <si>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</si>
  <si>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</si>
  <si>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</si>
  <si>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</si>
  <si>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</si>
  <si>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</si>
  <si>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</si>
  <si>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</si>
  <si>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</si>
  <si>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</si>
  <si>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</si>
  <si>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</si>
  <si>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сельских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</si>
  <si>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</si>
  <si>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</si>
  <si>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</si>
  <si>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выполнение передаваемых полномочий субъектов Российской Федерации</t>
  </si>
  <si>
    <t>тыс.рублей</t>
  </si>
  <si>
    <t xml:space="preserve"> 182 1000000000 0000 000</t>
  </si>
  <si>
    <t xml:space="preserve"> 182 1010000000 0000 000</t>
  </si>
  <si>
    <t xml:space="preserve"> 182 1010200001 0000 110</t>
  </si>
  <si>
    <t xml:space="preserve"> 182 1010201001 0000 110</t>
  </si>
  <si>
    <t xml:space="preserve"> 956 1030000000 0000 000</t>
  </si>
  <si>
    <t xml:space="preserve"> 956 1030200001 0000 110</t>
  </si>
  <si>
    <t xml:space="preserve"> 956 1030223001 0000 110</t>
  </si>
  <si>
    <t xml:space="preserve"> 956 1030224001 0000 110</t>
  </si>
  <si>
    <t xml:space="preserve"> 956 1030225001 0000 110</t>
  </si>
  <si>
    <t xml:space="preserve"> 956 1030226001 0000 110</t>
  </si>
  <si>
    <t xml:space="preserve"> 182 1060000000 0000 000</t>
  </si>
  <si>
    <t xml:space="preserve"> 182 1060100000 0000 110</t>
  </si>
  <si>
    <t xml:space="preserve"> 182 1060103010 0000 110</t>
  </si>
  <si>
    <t xml:space="preserve"> 182 1060600000 0000 110</t>
  </si>
  <si>
    <t xml:space="preserve"> 182 1060604000 0000 110</t>
  </si>
  <si>
    <t xml:space="preserve"> 182 1060604310 0000 110</t>
  </si>
  <si>
    <t xml:space="preserve"> 956 1080000000 0000 000</t>
  </si>
  <si>
    <t xml:space="preserve"> 956 1080400001 0000 110</t>
  </si>
  <si>
    <t xml:space="preserve"> 956 1170000000 0000 000</t>
  </si>
  <si>
    <t xml:space="preserve"> 956 1170500000 0000 180</t>
  </si>
  <si>
    <t xml:space="preserve"> 956 1170505010 0000 180</t>
  </si>
  <si>
    <t xml:space="preserve"> 956 2000000000 0000 000</t>
  </si>
  <si>
    <t xml:space="preserve"> 956 2020000000 0000 000</t>
  </si>
  <si>
    <t xml:space="preserve"> 956 2020300000 0000 151</t>
  </si>
  <si>
    <t xml:space="preserve"> 956 2020302410 0000 151</t>
  </si>
  <si>
    <t>Глава Криволукского МО:                                                                                           Д.И.Тетерин</t>
  </si>
  <si>
    <t>956 2 02 03024 10 0000 151</t>
  </si>
  <si>
    <t>Субвенция на осуществление отдельных областных государственных полномочий в сфере  водоснабжения и водоотведения</t>
  </si>
  <si>
    <t>00222 04 001</t>
  </si>
  <si>
    <t>00222 04 003</t>
  </si>
  <si>
    <t>00000 00 000</t>
  </si>
  <si>
    <t>НАЦИОНАЛЬНАЯ ЭКОНОМИКА</t>
  </si>
  <si>
    <t>000 0000 000</t>
  </si>
  <si>
    <t>0022103001</t>
  </si>
  <si>
    <t>0022103003</t>
  </si>
  <si>
    <t>0022104001</t>
  </si>
  <si>
    <t>0022104002</t>
  </si>
  <si>
    <t>0022104003</t>
  </si>
  <si>
    <t>0022204005</t>
  </si>
  <si>
    <t>0022204004</t>
  </si>
  <si>
    <t>0022204006</t>
  </si>
  <si>
    <t>0022904000</t>
  </si>
  <si>
    <t>0023404000</t>
  </si>
  <si>
    <t>613 0173110</t>
  </si>
  <si>
    <t>Уплата иных платежей</t>
  </si>
  <si>
    <t>0000000000</t>
  </si>
  <si>
    <t>2017 год</t>
  </si>
  <si>
    <t>2018 год</t>
  </si>
  <si>
    <t>2019 год</t>
  </si>
  <si>
    <t>тыс.руб.</t>
  </si>
  <si>
    <t>РАСПРЕДЕЛЕНИЕ РАСХОДОВ БЮДЖЕТА КРИВОЛУКСКОГО МУНИЦИПАЛЬНОГО ОБРАЗОВАНИЯ НА 2017 ГОД И ПЛАНОВЫЙ ПЕРИОД 2018,2019 ГОДЫ</t>
  </si>
  <si>
    <t>Объем межбюджетных тансфертов на 2017 год и плановый период 2018, 2019 годов</t>
  </si>
  <si>
    <t xml:space="preserve">Приложение 5 к решению Думы Криволукского  муниципального образования от_______________ 2016 года №______  "О  бюджете Криволукского сельского поселения на 2017 год и плановый период 2018, 2019 годов"  </t>
  </si>
  <si>
    <t xml:space="preserve">Приложение 6 к решению Думы Криволукского  муниципального образования от_______________ 2016 года №______  "О  бюджете Криволукского сельского поселения на 2017 год и плановый период 2018, 2019 годов"  </t>
  </si>
  <si>
    <t>Распределение расходов  бюджета Криволукского сельского поселения 
по разделам и подразделам функциональной классификации расходов бюджетов РФ на 2017 год  и плановый период 2018,2019 годов</t>
  </si>
  <si>
    <t>56</t>
  </si>
  <si>
    <t>0</t>
  </si>
  <si>
    <t>Источники внутреннего финансирования дефицита бюджета Криволукского сельского поселения на 2017 год и плановый период 2018-2019 годов.</t>
  </si>
  <si>
    <t>Объем поступлений доходов по основным источникам на 2017 год и плановый период 2018, 2019 годов</t>
  </si>
  <si>
    <t>57</t>
  </si>
  <si>
    <t>07</t>
  </si>
  <si>
    <t>0107</t>
  </si>
  <si>
    <t xml:space="preserve">Обеспечение проведения выборов и референдумов </t>
  </si>
  <si>
    <t>7030251180</t>
  </si>
  <si>
    <t xml:space="preserve"> 956 1080402001 1000 110</t>
  </si>
  <si>
    <t xml:space="preserve"> 956 20215001100000151</t>
  </si>
  <si>
    <t xml:space="preserve">  Дотации бюджетам сельских поселений на выравнивание бюджетной обеспеченности (обл.бюджет)</t>
  </si>
  <si>
    <t xml:space="preserve">  Субвенции бюджетам бюджетной системы Российской Федерации </t>
  </si>
  <si>
    <t xml:space="preserve">  Дотации бюджетам сельских поселений на выравнивание бюджетной обеспеченности(районный бюджет)</t>
  </si>
  <si>
    <t xml:space="preserve"> 956 20235118100000151</t>
  </si>
  <si>
    <t xml:space="preserve"> 956 2023002410 0000 151</t>
  </si>
  <si>
    <t>Субвенция на осуществление 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</si>
  <si>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Субсидии бюджетам бюджетной системы Российской Федерации (межбюджетные субсидии)</t>
  </si>
  <si>
    <t>95620220000000000151</t>
  </si>
  <si>
    <t>9562022999910000151</t>
  </si>
  <si>
    <t>Прочие субсидии бюджетам сельских поселений (Соглашение ЖКХ)</t>
  </si>
  <si>
    <t>Прочие субсидии бюджетам сельских поселений(соглашение мин сельхоз)</t>
  </si>
  <si>
    <t>956 202 29 999 10 0000151</t>
  </si>
  <si>
    <t xml:space="preserve">Приложение 1 к решению Думы Криволукского  муниципального образования от_______________ 2017 года №______  </t>
  </si>
  <si>
    <t xml:space="preserve">Приложение 2 к решению Думы Криволукского  муниципального образования от_______________ 2017 года №______  </t>
  </si>
  <si>
    <t>68Б0372870</t>
  </si>
  <si>
    <t>00000000000</t>
  </si>
  <si>
    <t>14</t>
  </si>
  <si>
    <t>9930100000</t>
  </si>
  <si>
    <t>9930200000</t>
  </si>
  <si>
    <t xml:space="preserve">Приложение 7 к решению Думы Криволукского  муниципального образования от_______________ 2016 года №______  "О  бюджете Криволукского сельского поселения на 2017 год и плановый период 2018, 2019 годов"  </t>
  </si>
  <si>
    <t>Расходы бюджета - ИТОГО</t>
  </si>
  <si>
    <t>Расходы на выплаты персоналу в целях обеспечения выполнения функций  государственными(муниципальными) органами, казенными учреждениями, государственными внебюджетными фондами</t>
  </si>
  <si>
    <t>100</t>
  </si>
  <si>
    <t>Расходы на выплаты персоналу государственных(муниципальных) органов</t>
  </si>
  <si>
    <t>Фонд оплаты труда государственных (муниципальных) органов</t>
  </si>
  <si>
    <t xml:space="preserve">Иные выплаты персоналу государственных (муниципальных) органов, за исключением фонда лплаты труда </t>
  </si>
  <si>
    <t>0022103002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</si>
  <si>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</si>
  <si>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</si>
  <si>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</si>
  <si>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</si>
  <si>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</si>
  <si>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</si>
  <si>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 Услуги связи</t>
  </si>
  <si>
    <t>Прочая закупка товаров, работ и услуг для обеспечения государственных (муниципальных) нужд Транспортные услуги</t>
  </si>
  <si>
    <t>00222 04 002</t>
  </si>
  <si>
    <t>Прочая закупка товаров, работ и услуг для обеспечения государственных (муниципальных) нужд Коммунальные услуги</t>
  </si>
  <si>
    <t>Прочая закупка товаров, работ и услуг для обеспечения государственных (муниципальных) нужд Арендная плата за пользование имуществом</t>
  </si>
  <si>
    <t>Прочая закупка товаров, работ и услуг для обеспечения государственных (муниципальных) нужд Услуги по содержанию имущества</t>
  </si>
  <si>
    <t>Прочая закупка товаров, работ и услуг для обеспечения государственных (муниципальных) нужд Прочие услуги</t>
  </si>
  <si>
    <t>Прочая закупка товаров, работ и услуг для обеспечения государственных (муниципальных) нужд Увеличение стоимости основных средств</t>
  </si>
  <si>
    <t>0023104000</t>
  </si>
  <si>
    <t>Прочая закупка товаров, работ и услуг для обеспечения государственных (муниципальных) нужд Увеличение стоимости материальных запасов</t>
  </si>
  <si>
    <t>Иные бюджетные ассигнования</t>
  </si>
  <si>
    <t>800</t>
  </si>
  <si>
    <t>Уплата налогов, сборов и иных платежей</t>
  </si>
  <si>
    <t>Уплата прочих налогов, сборов</t>
  </si>
  <si>
    <t>000000000</t>
  </si>
  <si>
    <t>Обеспечение проведения выборов и референдумов (глава)</t>
  </si>
  <si>
    <t xml:space="preserve">Обеспечение проведения выборов и референдумов (выборы депутатов) </t>
  </si>
  <si>
    <t>Резервные средства</t>
  </si>
  <si>
    <t>0702905000</t>
  </si>
  <si>
    <t>13</t>
  </si>
  <si>
    <t>90А0073150</t>
  </si>
  <si>
    <t>НАЦИОНАЛЬНАЯ ОБОРОНА</t>
  </si>
  <si>
    <t>Дорожное хозяйство (Дорожные фонды)</t>
  </si>
  <si>
    <t>Прочие закупки  товаров, работ и услуг для обеспечения государственных (муниципальных) нужд.Прочие работы, услуги</t>
  </si>
  <si>
    <t>Прочие закупки  товаров, работ и услуг для обеспечения государственных (муниципальных) нужд. Прочие мероприятия по благоустройству.</t>
  </si>
  <si>
    <t>Расходы на выплаты персоналу казенных учреждений</t>
  </si>
  <si>
    <t>110</t>
  </si>
  <si>
    <t>Фонд оплаты труда учреждений</t>
  </si>
  <si>
    <t>4402199001</t>
  </si>
  <si>
    <t xml:space="preserve">Иные выплаты персоналу учреждений, за исключением фонда лплаты труда </t>
  </si>
  <si>
    <t>4402199002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</si>
  <si>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</si>
  <si>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 Клуб.Коммунальные услуги</t>
  </si>
  <si>
    <t>Прочая закупка товаров, работ и услуг для обеспечения государственных (муниципальных) нужд. Библиотека.Коммунальные услуги</t>
  </si>
  <si>
    <t>4422299003</t>
  </si>
  <si>
    <t>Прочая закупка товаров, работ и услуг для обеспечения государственных (муниципальных) нужд Клуб.Прочие работы, услуги.</t>
  </si>
  <si>
    <t>4402299006</t>
  </si>
  <si>
    <t>Прочая закупка товаров, работ и услуг для обеспечения государственных (муниципальных) нужд Прочие расходы - Создание условий для массового отдыха жителей поселения</t>
  </si>
  <si>
    <t>4402999000</t>
  </si>
  <si>
    <t>Прочая закупка товаров, работ и услуг для обеспечения государственных (муниципальных) нужд Клуб.Увеличение стоимости материальных запасов</t>
  </si>
  <si>
    <t>4403499000</t>
  </si>
  <si>
    <t>244</t>
  </si>
  <si>
    <t>Прочая закупка товаров, работ и услуг для обеспечения государственных (муниципальных) нужд Библиотека.Увеличение стоимости материальных запасов</t>
  </si>
  <si>
    <t>4423499000</t>
  </si>
  <si>
    <t>ФИЗИЧЕСКАЯ КУЛЬТУРА И СПОРТ</t>
  </si>
  <si>
    <t>Физическая культура</t>
  </si>
  <si>
    <t>11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</si>
  <si>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</si>
  <si>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 характера</t>
  </si>
  <si>
    <t>Межбюджетные трансферты</t>
  </si>
  <si>
    <t>500</t>
  </si>
  <si>
    <t>Иные межбюджетные трансферты.Субвенция на осуществление переданных полномочие в области внешнего финансового контроля</t>
  </si>
  <si>
    <t>5212506001</t>
  </si>
  <si>
    <t>540</t>
  </si>
  <si>
    <t>Иные межбюджетные трансферты.Субвенция на осуществление переданных полномочие в области гражданской обороны</t>
  </si>
  <si>
    <t>Иные межбюджетные трансферты.Субвенция на осуществление переданных полномочие по размещению заказов на поставку товаров, работ, услуг</t>
  </si>
  <si>
    <t>Коммунальное хозяйство</t>
  </si>
  <si>
    <t>4402290000</t>
  </si>
  <si>
    <t>Утверждаю                                                                                                              Глава Криволукского МО______________ Д.И.Тетерин                                       "_______"_____________2017 год</t>
  </si>
  <si>
    <t>БЮДЖЕТНАЯ РОСПИСЬ</t>
  </si>
  <si>
    <t xml:space="preserve">на 2017 финансовый год и плановый период 2018-2019 годов </t>
  </si>
  <si>
    <r>
      <rPr>
        <sz val="11"/>
        <rFont val="Times New Roman"/>
        <family val="1"/>
      </rPr>
      <t>Главный распорядитель средств бюджета</t>
    </r>
    <r>
      <rPr>
        <b/>
        <sz val="12"/>
        <rFont val="Times New Roman"/>
        <family val="1"/>
      </rPr>
      <t xml:space="preserve">: </t>
    </r>
    <r>
      <rPr>
        <b/>
        <u val="single"/>
        <sz val="12"/>
        <rFont val="Times New Roman"/>
        <family val="1"/>
      </rPr>
      <t xml:space="preserve">Администрация Криволукского сельского поселения </t>
    </r>
    <r>
      <rPr>
        <b/>
        <sz val="12"/>
        <rFont val="Times New Roman"/>
        <family val="1"/>
      </rPr>
      <t xml:space="preserve">             </t>
    </r>
  </si>
  <si>
    <t>единица измерения: руб.</t>
  </si>
  <si>
    <t>код распорядителя средств</t>
  </si>
  <si>
    <t>Код по бюджетной классификации</t>
  </si>
  <si>
    <t>сумма на год</t>
  </si>
  <si>
    <t>раздел</t>
  </si>
  <si>
    <t>подраздела</t>
  </si>
  <si>
    <t>целевая статья</t>
  </si>
  <si>
    <t>вид расходов</t>
  </si>
  <si>
    <t>956</t>
  </si>
  <si>
    <t>Ведущий специалист-главный бухгалтер:                                                                                  М.А.Наумова</t>
  </si>
  <si>
    <t>Прочие закупки  товаров, работ и услуг для обеспечения государственных (муниципальных) нужд. Реализация основных мероприятий  по замене котлов и ремонту теплосетей.  Государственная программа Иркутской области " Развитие жилищно-коммунального хозяйства Иркутской области на 2014-2020 годы", подпрограмма " Модернизация объектов коммунальной инфраструктуры Иркутской области на 2014-2020 годы, основное мероприятие " 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</si>
  <si>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 xml:space="preserve">Прочие закупки  товаров, работ и услуг для обеспечения государственных (муниципальных) нужд. Прочие мероприятия по благоустройству. Обеспечение условий для развития на территории поселения физической культуры и спорта. Общественно значимый проект " Мы дружим со спртом" по подпрограмме " Устойчивое развитие сельских территорий Иркутской области на 2014-2020 годы" государственной программы Иркутской области " Развитие сельского хозяйства и регулирование рынков сельскохозяйственной продукции, сырья и продовольствия на 2014-2020 годы", утвержденной постановлением Правительства Иркутской области от 9 декабря 2013 года № 568-пп. </t>
  </si>
  <si>
    <t>Дотации от других бюджетов бюджетной системы</t>
  </si>
  <si>
    <t>95620210000000000151</t>
  </si>
  <si>
    <t>Субсидии на реализацию мероприятий перечня проектов народных инициатив</t>
  </si>
  <si>
    <t>95620229999100000151</t>
  </si>
  <si>
    <t>Прочая закупка товаров, работ и услуг для обеспечения государственных (муниципальных) нужд. реализация мероприятий перечня проектов народных инициатив на 2017 год, утвержденным постановлением Правительства Иркутской области от 12 апреля 2017 года № 240-пп</t>
  </si>
  <si>
    <t>Прочие закупки  товаров, работ и услуг для обеспечения государственных (муниципальных) нужд. Услуги по содержанию имущества. Долгосрочная целевая программа по ремонту автомобильных дорог общего пользования местного значения: Муниципальная долгосрочная  целевая программа "Ремонт автомобильных дорог общего пользования местного значения Криволукского МО Киренского района Иркутской области на 2016 - 2024 годы"
(утв. Постановлением Главы Криволукского МО № 26 от 28.04.2017г.)</t>
  </si>
  <si>
    <t>Закупка товаров, работ, услуг в целях капитального ремонта государственного (муниципального) имущества. Реализация основных мероприятий  по замене котлов и ремонту теплосетей.  Государственная программа Иркутской области " Развитие жилищно-коммунального хозяйства Иркутской области на 2014-2020 годы", подпрограмма " Модернизация объектов коммунальной инфраструктуры Иркутской области на 2014-2020 годы, основное мероприятие " 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</si>
  <si>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Уплата налога на имущество организаций и земельного налога</t>
  </si>
  <si>
    <t>Бюджетные инвестиции в объекты капитального строительства государственной (муниципальной) собственности. Строительство гаража с.Кривая Лука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</si>
  <si>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</si>
  <si>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</si>
  <si>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71101S2370</t>
  </si>
  <si>
    <t>-</t>
  </si>
  <si>
    <t>0022200310</t>
  </si>
  <si>
    <t>61401S2200</t>
  </si>
  <si>
    <t>6002401002</t>
  </si>
  <si>
    <t>Жилищно-коммунальное хозяйство</t>
  </si>
  <si>
    <t>0500</t>
  </si>
  <si>
    <t>68Б03S2870</t>
  </si>
  <si>
    <t>61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</si>
</sst>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0.000"/>
    <numFmt numFmtId="168" formatCode="#,##0.0"/>
    <numFmt numFmtId="169" formatCode="#,##0.0_ ;[Red]\-#,##0.0\ "/>
    <numFmt numFmtId="170" formatCode="#,##0_ ;[Red]\-#,##0\ "/>
    <numFmt numFmtId="171" formatCode="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_р_._-;\-* #,##0.000_р_._-;_-* &quot;-&quot;???_р_._-;_-@_-"/>
  </numFmts>
  <fonts count="72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8.5"/>
      <name val="MS Sans Serif"/>
      <family val="2"/>
    </font>
    <font>
      <sz val="8.5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2"/>
      <name val="Arial Cyr"/>
      <family val="0"/>
    </font>
    <font>
      <sz val="16"/>
      <name val="Arial Cyr"/>
      <family val="0"/>
    </font>
    <font>
      <sz val="16"/>
      <name val="Arial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62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4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0" borderId="0">
      <alignment/>
      <protection/>
    </xf>
    <xf numFmtId="49" fontId="23" fillId="0" borderId="1">
      <alignment horizontal="center" vertical="center" wrapText="1"/>
      <protection/>
    </xf>
    <xf numFmtId="49" fontId="23" fillId="0" borderId="1">
      <alignment horizontal="center" vertical="center" wrapText="1"/>
      <protection/>
    </xf>
    <xf numFmtId="0" fontId="23" fillId="0" borderId="2">
      <alignment horizontal="left" wrapText="1"/>
      <protection/>
    </xf>
    <xf numFmtId="0" fontId="23" fillId="0" borderId="3">
      <alignment horizontal="left" wrapText="1" indent="1"/>
      <protection/>
    </xf>
    <xf numFmtId="0" fontId="23" fillId="0" borderId="4">
      <alignment horizontal="left" wrapText="1" indent="2"/>
      <protection/>
    </xf>
    <xf numFmtId="0" fontId="23" fillId="0" borderId="5">
      <alignment/>
      <protection/>
    </xf>
    <xf numFmtId="49" fontId="23" fillId="0" borderId="6">
      <alignment horizontal="center"/>
      <protection/>
    </xf>
    <xf numFmtId="49" fontId="23" fillId="0" borderId="7">
      <alignment horizontal="center"/>
      <protection/>
    </xf>
    <xf numFmtId="49" fontId="23" fillId="0" borderId="1">
      <alignment horizontal="center"/>
      <protection/>
    </xf>
    <xf numFmtId="49" fontId="23" fillId="0" borderId="8">
      <alignment horizontal="center" vertical="center" wrapText="1"/>
      <protection/>
    </xf>
    <xf numFmtId="4" fontId="23" fillId="0" borderId="1">
      <alignment horizontal="right"/>
      <protection/>
    </xf>
    <xf numFmtId="0" fontId="23" fillId="20" borderId="5">
      <alignment/>
      <protection/>
    </xf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9" applyNumberFormat="0" applyAlignment="0" applyProtection="0"/>
    <xf numFmtId="0" fontId="55" fillId="28" borderId="10" applyNumberFormat="0" applyAlignment="0" applyProtection="0"/>
    <xf numFmtId="0" fontId="56" fillId="28" borderId="9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29" borderId="15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2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 horizontal="left" wrapText="1"/>
    </xf>
    <xf numFmtId="0" fontId="6" fillId="0" borderId="18" xfId="0" applyFont="1" applyBorder="1" applyAlignment="1">
      <alignment/>
    </xf>
    <xf numFmtId="49" fontId="5" fillId="0" borderId="18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9" fontId="16" fillId="0" borderId="18" xfId="0" applyNumberFormat="1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left" vertical="center" wrapText="1"/>
    </xf>
    <xf numFmtId="4" fontId="17" fillId="0" borderId="18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wrapText="1"/>
    </xf>
    <xf numFmtId="4" fontId="1" fillId="0" borderId="18" xfId="0" applyNumberFormat="1" applyFont="1" applyBorder="1" applyAlignment="1">
      <alignment horizontal="left"/>
    </xf>
    <xf numFmtId="4" fontId="11" fillId="0" borderId="18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49" fontId="21" fillId="0" borderId="18" xfId="34" applyNumberFormat="1" applyFont="1" applyBorder="1">
      <alignment horizontal="center" vertical="center" wrapText="1"/>
      <protection/>
    </xf>
    <xf numFmtId="49" fontId="21" fillId="0" borderId="18" xfId="35" applyNumberFormat="1" applyFont="1" applyBorder="1" applyProtection="1">
      <alignment horizontal="center" vertical="center" wrapText="1"/>
      <protection/>
    </xf>
    <xf numFmtId="49" fontId="21" fillId="0" borderId="18" xfId="43" applyNumberFormat="1" applyFont="1" applyBorder="1" applyProtection="1">
      <alignment horizontal="center" vertical="center" wrapText="1"/>
      <protection/>
    </xf>
    <xf numFmtId="0" fontId="20" fillId="0" borderId="18" xfId="36" applyNumberFormat="1" applyFont="1" applyBorder="1" applyProtection="1">
      <alignment horizontal="left" wrapText="1"/>
      <protection/>
    </xf>
    <xf numFmtId="49" fontId="20" fillId="0" borderId="18" xfId="40" applyNumberFormat="1" applyFont="1" applyBorder="1" applyProtection="1">
      <alignment horizontal="center"/>
      <protection/>
    </xf>
    <xf numFmtId="4" fontId="20" fillId="0" borderId="18" xfId="44" applyNumberFormat="1" applyFont="1" applyBorder="1" applyProtection="1">
      <alignment horizontal="right"/>
      <protection/>
    </xf>
    <xf numFmtId="0" fontId="21" fillId="0" borderId="18" xfId="37" applyNumberFormat="1" applyFont="1" applyBorder="1" applyProtection="1">
      <alignment horizontal="left" wrapText="1" indent="1"/>
      <protection/>
    </xf>
    <xf numFmtId="49" fontId="21" fillId="0" borderId="18" xfId="41" applyNumberFormat="1" applyFont="1" applyBorder="1" applyProtection="1">
      <alignment horizontal="center"/>
      <protection/>
    </xf>
    <xf numFmtId="3" fontId="21" fillId="0" borderId="18" xfId="41" applyNumberFormat="1" applyFont="1" applyBorder="1" applyProtection="1">
      <alignment horizontal="center"/>
      <protection/>
    </xf>
    <xf numFmtId="0" fontId="20" fillId="0" borderId="18" xfId="38" applyNumberFormat="1" applyFont="1" applyBorder="1" applyProtection="1">
      <alignment horizontal="left" wrapText="1" indent="2"/>
      <protection/>
    </xf>
    <xf numFmtId="49" fontId="20" fillId="0" borderId="18" xfId="42" applyNumberFormat="1" applyFont="1" applyBorder="1" applyProtection="1">
      <alignment horizontal="center"/>
      <protection/>
    </xf>
    <xf numFmtId="0" fontId="21" fillId="0" borderId="18" xfId="38" applyNumberFormat="1" applyFont="1" applyBorder="1" applyProtection="1">
      <alignment horizontal="left" wrapText="1" indent="2"/>
      <protection/>
    </xf>
    <xf numFmtId="49" fontId="21" fillId="0" borderId="18" xfId="42" applyNumberFormat="1" applyFont="1" applyBorder="1" applyProtection="1">
      <alignment horizontal="center"/>
      <protection/>
    </xf>
    <xf numFmtId="4" fontId="21" fillId="0" borderId="18" xfId="44" applyNumberFormat="1" applyFont="1" applyBorder="1" applyProtection="1">
      <alignment horizontal="right"/>
      <protection/>
    </xf>
    <xf numFmtId="0" fontId="21" fillId="0" borderId="18" xfId="38" applyNumberFormat="1" applyFont="1" applyBorder="1" applyAlignment="1" applyProtection="1">
      <alignment horizontal="left" vertical="top" wrapText="1" indent="2"/>
      <protection/>
    </xf>
    <xf numFmtId="0" fontId="21" fillId="0" borderId="18" xfId="38" applyNumberFormat="1" applyFont="1" applyBorder="1" applyAlignment="1" applyProtection="1">
      <alignment horizontal="left" vertical="center" wrapText="1" indent="2"/>
      <protection/>
    </xf>
    <xf numFmtId="0" fontId="26" fillId="0" borderId="0" xfId="33" applyNumberFormat="1" applyFont="1" applyProtection="1">
      <alignment/>
      <protection/>
    </xf>
    <xf numFmtId="0" fontId="26" fillId="0" borderId="0" xfId="39" applyNumberFormat="1" applyFont="1" applyBorder="1" applyProtection="1">
      <alignment/>
      <protection/>
    </xf>
    <xf numFmtId="4" fontId="26" fillId="20" borderId="0" xfId="45" applyNumberFormat="1" applyFont="1" applyBorder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indent="2"/>
    </xf>
    <xf numFmtId="0" fontId="28" fillId="0" borderId="0" xfId="0" applyFont="1" applyAlignment="1">
      <alignment horizontal="right" indent="2"/>
    </xf>
    <xf numFmtId="0" fontId="4" fillId="0" borderId="0" xfId="0" applyFont="1" applyFill="1" applyAlignment="1">
      <alignment horizontal="right" wrapText="1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4" fontId="22" fillId="0" borderId="0" xfId="0" applyNumberFormat="1" applyFont="1" applyBorder="1" applyAlignment="1">
      <alignment/>
    </xf>
    <xf numFmtId="0" fontId="22" fillId="0" borderId="18" xfId="0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49" fontId="8" fillId="0" borderId="18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vertical="center" wrapText="1"/>
    </xf>
    <xf numFmtId="4" fontId="22" fillId="0" borderId="18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4" fontId="69" fillId="0" borderId="18" xfId="44" applyNumberFormat="1" applyFont="1" applyBorder="1" applyProtection="1">
      <alignment horizontal="right"/>
      <protection/>
    </xf>
    <xf numFmtId="49" fontId="22" fillId="0" borderId="1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" fontId="22" fillId="0" borderId="18" xfId="0" applyNumberFormat="1" applyFont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" fillId="0" borderId="0" xfId="0" applyFont="1" applyAlignment="1">
      <alignment/>
    </xf>
    <xf numFmtId="49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166" fontId="5" fillId="0" borderId="18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21" fillId="0" borderId="18" xfId="42" applyNumberFormat="1" applyFont="1" applyFill="1" applyBorder="1" applyProtection="1">
      <alignment horizontal="center"/>
      <protection/>
    </xf>
    <xf numFmtId="2" fontId="5" fillId="0" borderId="18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29" fillId="0" borderId="0" xfId="0" applyFont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31" fillId="0" borderId="21" xfId="0" applyFont="1" applyBorder="1" applyAlignment="1">
      <alignment horizontal="center" vertical="top"/>
    </xf>
    <xf numFmtId="0" fontId="8" fillId="0" borderId="18" xfId="38" applyNumberFormat="1" applyFont="1" applyBorder="1" applyAlignment="1" applyProtection="1">
      <alignment horizontal="left" vertical="top" wrapText="1" indent="2"/>
      <protection/>
    </xf>
    <xf numFmtId="0" fontId="12" fillId="0" borderId="0" xfId="0" applyFont="1" applyAlignment="1">
      <alignment vertical="center"/>
    </xf>
    <xf numFmtId="0" fontId="4" fillId="0" borderId="18" xfId="0" applyFont="1" applyFill="1" applyBorder="1" applyAlignment="1">
      <alignment vertical="top" wrapText="1"/>
    </xf>
    <xf numFmtId="49" fontId="6" fillId="0" borderId="18" xfId="0" applyNumberFormat="1" applyFont="1" applyFill="1" applyBorder="1" applyAlignment="1">
      <alignment horizontal="center"/>
    </xf>
    <xf numFmtId="43" fontId="6" fillId="0" borderId="18" xfId="73" applyFont="1" applyFill="1" applyBorder="1" applyAlignment="1">
      <alignment horizontal="right"/>
    </xf>
    <xf numFmtId="0" fontId="7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left" vertical="center" wrapText="1"/>
    </xf>
    <xf numFmtId="49" fontId="32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3" fontId="6" fillId="0" borderId="18" xfId="73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wrapText="1"/>
    </xf>
    <xf numFmtId="177" fontId="6" fillId="0" borderId="18" xfId="73" applyNumberFormat="1" applyFont="1" applyFill="1" applyBorder="1" applyAlignment="1">
      <alignment horizontal="right"/>
    </xf>
    <xf numFmtId="43" fontId="6" fillId="0" borderId="18" xfId="73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43" fontId="6" fillId="0" borderId="18" xfId="73" applyFont="1" applyFill="1" applyBorder="1" applyAlignment="1">
      <alignment horizontal="center" vertical="center"/>
    </xf>
    <xf numFmtId="43" fontId="70" fillId="0" borderId="18" xfId="73" applyFont="1" applyFill="1" applyBorder="1" applyAlignment="1">
      <alignment horizontal="right"/>
    </xf>
    <xf numFmtId="43" fontId="71" fillId="0" borderId="18" xfId="73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2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0" fillId="0" borderId="0" xfId="0" applyFont="1" applyAlignment="1">
      <alignment horizontal="left" shrinkToFit="1"/>
    </xf>
    <xf numFmtId="0" fontId="25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12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2" fillId="0" borderId="19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13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12" fillId="0" borderId="0" xfId="0" applyFont="1" applyFill="1" applyAlignment="1">
      <alignment horizontal="right" wrapText="1"/>
    </xf>
    <xf numFmtId="0" fontId="24" fillId="0" borderId="0" xfId="0" applyFont="1" applyAlignment="1">
      <alignment/>
    </xf>
    <xf numFmtId="43" fontId="6" fillId="0" borderId="18" xfId="73" applyFont="1" applyFill="1" applyBorder="1" applyAlignment="1">
      <alignment horizontal="right" vertical="top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49" fontId="4" fillId="34" borderId="0" xfId="0" applyNumberFormat="1" applyFont="1" applyFill="1" applyAlignment="1">
      <alignment horizontal="right" vertical="center" wrapText="1"/>
    </xf>
    <xf numFmtId="0" fontId="4" fillId="34" borderId="0" xfId="0" applyFont="1" applyFill="1" applyAlignment="1">
      <alignment horizontal="right" vertical="center"/>
    </xf>
    <xf numFmtId="0" fontId="1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3" fontId="6" fillId="0" borderId="18" xfId="73" applyFont="1" applyFill="1" applyBorder="1" applyAlignment="1">
      <alignment horizontal="right"/>
    </xf>
    <xf numFmtId="0" fontId="4" fillId="0" borderId="19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8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9" fillId="0" borderId="0" xfId="0" applyFont="1" applyBorder="1" applyAlignment="1">
      <alignment horizontal="left" vertical="top" wrapText="1"/>
    </xf>
    <xf numFmtId="49" fontId="12" fillId="34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9" xfId="34"/>
    <cellStyle name="xl30" xfId="35"/>
    <cellStyle name="xl32" xfId="36"/>
    <cellStyle name="xl33" xfId="37"/>
    <cellStyle name="xl34" xfId="38"/>
    <cellStyle name="xl47" xfId="39"/>
    <cellStyle name="xl51" xfId="40"/>
    <cellStyle name="xl52" xfId="41"/>
    <cellStyle name="xl53" xfId="42"/>
    <cellStyle name="xl55" xfId="43"/>
    <cellStyle name="xl57" xfId="44"/>
    <cellStyle name="xl58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20">
      <selection activeCell="C26" sqref="C26"/>
    </sheetView>
  </sheetViews>
  <sheetFormatPr defaultColWidth="9.00390625" defaultRowHeight="12.75"/>
  <cols>
    <col min="1" max="1" width="38.00390625" style="0" customWidth="1"/>
    <col min="2" max="2" width="32.625" style="0" customWidth="1"/>
    <col min="3" max="3" width="16.00390625" style="0" customWidth="1"/>
    <col min="4" max="4" width="12.875" style="0" customWidth="1"/>
    <col min="5" max="5" width="15.625" style="0" customWidth="1"/>
  </cols>
  <sheetData>
    <row r="1" spans="1:5" ht="12.75">
      <c r="A1" s="1"/>
      <c r="B1" s="129"/>
      <c r="C1" s="129"/>
      <c r="D1" s="129"/>
      <c r="E1" s="129"/>
    </row>
    <row r="2" spans="1:6" ht="51" customHeight="1">
      <c r="A2" s="85"/>
      <c r="B2" s="82"/>
      <c r="C2" s="134" t="s">
        <v>213</v>
      </c>
      <c r="D2" s="135"/>
      <c r="E2" s="135"/>
      <c r="F2" s="82"/>
    </row>
    <row r="3" spans="1:6" ht="12.75">
      <c r="A3" s="82"/>
      <c r="B3" s="82"/>
      <c r="C3" s="136"/>
      <c r="D3" s="136"/>
      <c r="E3" s="136"/>
      <c r="F3" s="82"/>
    </row>
    <row r="4" spans="1:6" ht="12.75">
      <c r="A4" s="82"/>
      <c r="B4" s="82"/>
      <c r="C4" s="136"/>
      <c r="D4" s="136"/>
      <c r="E4" s="136"/>
      <c r="F4" s="82"/>
    </row>
    <row r="5" spans="1:5" ht="12.75">
      <c r="A5" s="1"/>
      <c r="B5" s="30"/>
      <c r="C5" s="136"/>
      <c r="D5" s="136"/>
      <c r="E5" s="136"/>
    </row>
    <row r="6" spans="1:5" ht="45.75" customHeight="1">
      <c r="A6" s="130" t="s">
        <v>192</v>
      </c>
      <c r="B6" s="131"/>
      <c r="C6" s="131"/>
      <c r="D6" s="131"/>
      <c r="E6" s="131"/>
    </row>
    <row r="7" spans="1:5" ht="14.25">
      <c r="A7" s="1"/>
      <c r="B7" s="1"/>
      <c r="C7" s="1"/>
      <c r="D7" s="1"/>
      <c r="E7" s="91" t="s">
        <v>184</v>
      </c>
    </row>
    <row r="8" spans="1:5" ht="14.25">
      <c r="A8" s="3" t="s">
        <v>0</v>
      </c>
      <c r="B8" s="3" t="s">
        <v>1</v>
      </c>
      <c r="C8" s="3" t="s">
        <v>181</v>
      </c>
      <c r="D8" s="3" t="s">
        <v>182</v>
      </c>
      <c r="E8" s="3" t="s">
        <v>183</v>
      </c>
    </row>
    <row r="9" spans="1:5" ht="14.25">
      <c r="A9" s="3">
        <v>1</v>
      </c>
      <c r="B9" s="3">
        <v>2</v>
      </c>
      <c r="C9" s="3">
        <v>3</v>
      </c>
      <c r="D9" s="3">
        <v>4</v>
      </c>
      <c r="E9" s="3">
        <v>3</v>
      </c>
    </row>
    <row r="10" spans="1:5" ht="48.75" customHeight="1">
      <c r="A10" s="4" t="s">
        <v>2</v>
      </c>
      <c r="B10" s="8" t="s">
        <v>18</v>
      </c>
      <c r="C10" s="86" t="s">
        <v>194</v>
      </c>
      <c r="D10" s="86" t="s">
        <v>190</v>
      </c>
      <c r="E10" s="5">
        <v>61</v>
      </c>
    </row>
    <row r="11" spans="1:5" ht="30.75" customHeight="1">
      <c r="A11" s="4" t="s">
        <v>3</v>
      </c>
      <c r="B11" s="8" t="s">
        <v>28</v>
      </c>
      <c r="C11" s="86" t="s">
        <v>191</v>
      </c>
      <c r="D11" s="86" t="s">
        <v>191</v>
      </c>
      <c r="E11" s="5">
        <v>0</v>
      </c>
    </row>
    <row r="12" spans="1:5" ht="99.75" customHeight="1" hidden="1">
      <c r="A12" s="4" t="s">
        <v>4</v>
      </c>
      <c r="B12" s="8" t="s">
        <v>19</v>
      </c>
      <c r="C12" s="8"/>
      <c r="D12" s="8"/>
      <c r="E12" s="5"/>
    </row>
    <row r="13" spans="1:5" ht="128.25" hidden="1">
      <c r="A13" s="4" t="s">
        <v>5</v>
      </c>
      <c r="B13" s="8" t="s">
        <v>20</v>
      </c>
      <c r="C13" s="8"/>
      <c r="D13" s="8"/>
      <c r="E13" s="5">
        <v>312.2</v>
      </c>
    </row>
    <row r="14" spans="1:5" ht="30" customHeight="1" hidden="1">
      <c r="A14" s="6" t="s">
        <v>24</v>
      </c>
      <c r="B14" s="9" t="s">
        <v>25</v>
      </c>
      <c r="C14" s="9"/>
      <c r="D14" s="9"/>
      <c r="E14" s="7">
        <v>312.2</v>
      </c>
    </row>
    <row r="15" spans="1:5" ht="45" hidden="1">
      <c r="A15" s="6" t="s">
        <v>26</v>
      </c>
      <c r="B15" s="9" t="s">
        <v>27</v>
      </c>
      <c r="C15" s="9"/>
      <c r="D15" s="9"/>
      <c r="E15" s="7">
        <v>312.2</v>
      </c>
    </row>
    <row r="16" spans="1:5" ht="128.25" hidden="1">
      <c r="A16" s="4" t="s">
        <v>8</v>
      </c>
      <c r="B16" s="8" t="s">
        <v>21</v>
      </c>
      <c r="C16" s="8"/>
      <c r="D16" s="8"/>
      <c r="E16" s="5">
        <v>-312.2</v>
      </c>
    </row>
    <row r="17" spans="1:5" ht="45" hidden="1">
      <c r="A17" s="6" t="s">
        <v>6</v>
      </c>
      <c r="B17" s="9" t="s">
        <v>22</v>
      </c>
      <c r="C17" s="9"/>
      <c r="D17" s="9"/>
      <c r="E17" s="7">
        <v>-312.2</v>
      </c>
    </row>
    <row r="18" spans="1:5" ht="60" hidden="1">
      <c r="A18" s="6" t="s">
        <v>7</v>
      </c>
      <c r="B18" s="9" t="s">
        <v>23</v>
      </c>
      <c r="C18" s="9"/>
      <c r="D18" s="9"/>
      <c r="E18" s="7">
        <v>-312.2</v>
      </c>
    </row>
    <row r="19" spans="1:5" ht="15" hidden="1">
      <c r="A19" s="6"/>
      <c r="B19" s="9"/>
      <c r="C19" s="9"/>
      <c r="D19" s="9"/>
      <c r="E19" s="7"/>
    </row>
    <row r="20" spans="1:5" s="12" customFormat="1" ht="42.75">
      <c r="A20" s="4" t="s">
        <v>89</v>
      </c>
      <c r="B20" s="8" t="s">
        <v>90</v>
      </c>
      <c r="C20" s="86" t="s">
        <v>191</v>
      </c>
      <c r="D20" s="86" t="s">
        <v>191</v>
      </c>
      <c r="E20" s="87">
        <v>0</v>
      </c>
    </row>
    <row r="21" spans="1:5" ht="60">
      <c r="A21" s="6" t="s">
        <v>88</v>
      </c>
      <c r="B21" s="9" t="s">
        <v>87</v>
      </c>
      <c r="C21" s="88" t="s">
        <v>191</v>
      </c>
      <c r="D21" s="88" t="s">
        <v>191</v>
      </c>
      <c r="E21" s="89">
        <v>0</v>
      </c>
    </row>
    <row r="22" spans="1:5" ht="60">
      <c r="A22" s="6" t="s">
        <v>58</v>
      </c>
      <c r="B22" s="9" t="s">
        <v>86</v>
      </c>
      <c r="C22" s="88" t="s">
        <v>191</v>
      </c>
      <c r="D22" s="88" t="s">
        <v>191</v>
      </c>
      <c r="E22" s="89">
        <v>0</v>
      </c>
    </row>
    <row r="23" spans="1:5" s="12" customFormat="1" ht="24" customHeight="1">
      <c r="A23" s="4" t="s">
        <v>9</v>
      </c>
      <c r="B23" s="8" t="s">
        <v>29</v>
      </c>
      <c r="C23" s="86" t="s">
        <v>327</v>
      </c>
      <c r="D23" s="86" t="s">
        <v>190</v>
      </c>
      <c r="E23" s="90">
        <v>61</v>
      </c>
    </row>
    <row r="24" spans="1:5" s="12" customFormat="1" ht="32.25" customHeight="1">
      <c r="A24" s="4" t="s">
        <v>11</v>
      </c>
      <c r="B24" s="8" t="s">
        <v>30</v>
      </c>
      <c r="C24" s="7">
        <v>-11249</v>
      </c>
      <c r="D24" s="5">
        <v>-3491.9</v>
      </c>
      <c r="E24" s="5">
        <v>-3914.7</v>
      </c>
    </row>
    <row r="25" spans="1:5" ht="30" customHeight="1">
      <c r="A25" s="6" t="s">
        <v>10</v>
      </c>
      <c r="B25" s="9" t="s">
        <v>31</v>
      </c>
      <c r="C25" s="7">
        <v>-11249</v>
      </c>
      <c r="D25" s="7">
        <v>-3491.9</v>
      </c>
      <c r="E25" s="7">
        <v>-3914.7</v>
      </c>
    </row>
    <row r="26" spans="1:5" ht="30" customHeight="1">
      <c r="A26" s="6" t="s">
        <v>12</v>
      </c>
      <c r="B26" s="9" t="s">
        <v>32</v>
      </c>
      <c r="C26" s="7">
        <v>-11249</v>
      </c>
      <c r="D26" s="7">
        <v>-3491.9</v>
      </c>
      <c r="E26" s="7">
        <v>-3914.7</v>
      </c>
    </row>
    <row r="27" spans="1:5" ht="33.75" customHeight="1">
      <c r="A27" s="6" t="s">
        <v>13</v>
      </c>
      <c r="B27" s="9" t="s">
        <v>83</v>
      </c>
      <c r="C27" s="7">
        <v>-11249</v>
      </c>
      <c r="D27" s="7">
        <v>-3491.9</v>
      </c>
      <c r="E27" s="7">
        <v>-3914.7</v>
      </c>
    </row>
    <row r="28" spans="1:5" s="12" customFormat="1" ht="28.5" customHeight="1">
      <c r="A28" s="4" t="s">
        <v>14</v>
      </c>
      <c r="B28" s="8" t="s">
        <v>33</v>
      </c>
      <c r="C28" s="93">
        <v>11310</v>
      </c>
      <c r="D28" s="5">
        <v>3547.9</v>
      </c>
      <c r="E28" s="5">
        <f>E29</f>
        <v>3975.7</v>
      </c>
    </row>
    <row r="29" spans="1:5" ht="29.25" customHeight="1">
      <c r="A29" s="6" t="s">
        <v>15</v>
      </c>
      <c r="B29" s="9" t="s">
        <v>34</v>
      </c>
      <c r="C29" s="94">
        <v>11310</v>
      </c>
      <c r="D29" s="7">
        <v>3547.9</v>
      </c>
      <c r="E29" s="7">
        <v>3975.7</v>
      </c>
    </row>
    <row r="30" spans="1:5" ht="30" customHeight="1">
      <c r="A30" s="6" t="s">
        <v>16</v>
      </c>
      <c r="B30" s="9" t="s">
        <v>35</v>
      </c>
      <c r="C30" s="94">
        <v>11310</v>
      </c>
      <c r="D30" s="7">
        <v>3547.9</v>
      </c>
      <c r="E30" s="7">
        <v>3975.7</v>
      </c>
    </row>
    <row r="31" spans="1:5" ht="30" customHeight="1">
      <c r="A31" s="6" t="s">
        <v>17</v>
      </c>
      <c r="B31" s="9" t="s">
        <v>36</v>
      </c>
      <c r="C31" s="94">
        <v>11310</v>
      </c>
      <c r="D31" s="7">
        <v>3547.9</v>
      </c>
      <c r="E31" s="7">
        <v>3975.7</v>
      </c>
    </row>
    <row r="33" spans="1:5" ht="18.75">
      <c r="A33" s="54" t="s">
        <v>61</v>
      </c>
      <c r="B33" s="132" t="s">
        <v>62</v>
      </c>
      <c r="C33" s="132"/>
      <c r="D33" s="132"/>
      <c r="E33" s="133"/>
    </row>
  </sheetData>
  <sheetProtection/>
  <mergeCells count="4">
    <mergeCell ref="B1:E1"/>
    <mergeCell ref="A6:E6"/>
    <mergeCell ref="B33:E33"/>
    <mergeCell ref="C2:E5"/>
  </mergeCells>
  <printOptions/>
  <pageMargins left="0.7480314960629921" right="0.15748031496062992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37">
      <selection activeCell="C17" sqref="C17"/>
    </sheetView>
  </sheetViews>
  <sheetFormatPr defaultColWidth="9.00390625" defaultRowHeight="12.75"/>
  <cols>
    <col min="1" max="1" width="72.125" style="2" customWidth="1"/>
    <col min="2" max="2" width="36.125" style="2" customWidth="1"/>
    <col min="3" max="3" width="19.625" style="2" customWidth="1"/>
    <col min="4" max="4" width="19.75390625" style="2" customWidth="1"/>
    <col min="5" max="5" width="17.625" style="2" customWidth="1"/>
    <col min="6" max="16384" width="9.125" style="2" customWidth="1"/>
  </cols>
  <sheetData>
    <row r="1" spans="1:5" ht="15.75" customHeight="1">
      <c r="A1" s="10"/>
      <c r="B1" s="84"/>
      <c r="C1" s="142" t="s">
        <v>214</v>
      </c>
      <c r="D1" s="143"/>
      <c r="E1" s="143"/>
    </row>
    <row r="2" spans="1:5" ht="32.25" customHeight="1">
      <c r="A2" s="10"/>
      <c r="B2" s="82"/>
      <c r="C2" s="143"/>
      <c r="D2" s="143"/>
      <c r="E2" s="143"/>
    </row>
    <row r="3" spans="1:5" ht="15" customHeight="1">
      <c r="A3" s="10"/>
      <c r="B3" s="82"/>
      <c r="C3" s="143"/>
      <c r="D3" s="143"/>
      <c r="E3" s="143"/>
    </row>
    <row r="4" spans="1:5" ht="15" customHeight="1">
      <c r="A4" s="10"/>
      <c r="B4" s="82"/>
      <c r="C4" s="143"/>
      <c r="D4" s="143"/>
      <c r="E4" s="143"/>
    </row>
    <row r="5" spans="1:4" ht="12.75">
      <c r="A5" s="10"/>
      <c r="B5" s="10"/>
      <c r="C5" s="10"/>
      <c r="D5" s="10"/>
    </row>
    <row r="6" spans="1:7" ht="20.25">
      <c r="A6" s="139" t="s">
        <v>193</v>
      </c>
      <c r="B6" s="139"/>
      <c r="C6" s="139"/>
      <c r="D6" s="139"/>
      <c r="E6" s="140"/>
      <c r="F6" s="141"/>
      <c r="G6" s="141"/>
    </row>
    <row r="7" spans="1:5" ht="20.25">
      <c r="A7" s="32"/>
      <c r="B7" s="32"/>
      <c r="C7" s="32"/>
      <c r="D7" s="32"/>
      <c r="E7" s="33" t="s">
        <v>134</v>
      </c>
    </row>
    <row r="8" spans="1:5" ht="60.75">
      <c r="A8" s="34" t="s">
        <v>0</v>
      </c>
      <c r="B8" s="34" t="s">
        <v>102</v>
      </c>
      <c r="C8" s="34" t="s">
        <v>181</v>
      </c>
      <c r="D8" s="34" t="s">
        <v>182</v>
      </c>
      <c r="E8" s="35" t="s">
        <v>183</v>
      </c>
    </row>
    <row r="9" spans="1:5" ht="20.25">
      <c r="A9" s="35" t="s">
        <v>103</v>
      </c>
      <c r="B9" s="35" t="s">
        <v>39</v>
      </c>
      <c r="C9" s="35"/>
      <c r="D9" s="35"/>
      <c r="E9" s="36" t="s">
        <v>104</v>
      </c>
    </row>
    <row r="10" spans="1:5" ht="20.25">
      <c r="A10" s="37" t="s">
        <v>105</v>
      </c>
      <c r="B10" s="38" t="s">
        <v>106</v>
      </c>
      <c r="C10" s="39">
        <f>C12+C34</f>
        <v>11249.45</v>
      </c>
      <c r="D10" s="39">
        <f>D12+D34</f>
        <v>3491.9500000000007</v>
      </c>
      <c r="E10" s="39">
        <f>E12+E34</f>
        <v>3914.7</v>
      </c>
    </row>
    <row r="11" spans="1:5" ht="20.25">
      <c r="A11" s="40" t="s">
        <v>107</v>
      </c>
      <c r="B11" s="41" t="s">
        <v>82</v>
      </c>
      <c r="C11" s="42" t="s">
        <v>82</v>
      </c>
      <c r="D11" s="42" t="s">
        <v>82</v>
      </c>
      <c r="E11" s="42" t="s">
        <v>82</v>
      </c>
    </row>
    <row r="12" spans="1:5" ht="20.25">
      <c r="A12" s="43" t="s">
        <v>108</v>
      </c>
      <c r="B12" s="44" t="s">
        <v>135</v>
      </c>
      <c r="C12" s="39">
        <f>C13+C16+C22+C28+C31</f>
        <v>1236</v>
      </c>
      <c r="D12" s="39">
        <f>D13+D16+D22+D28+D31</f>
        <v>1138.2</v>
      </c>
      <c r="E12" s="39">
        <f>E13+E16+E22+E28+E31</f>
        <v>1225.2</v>
      </c>
    </row>
    <row r="13" spans="1:5" ht="20.25">
      <c r="A13" s="45" t="s">
        <v>109</v>
      </c>
      <c r="B13" s="46" t="s">
        <v>136</v>
      </c>
      <c r="C13" s="47">
        <v>380</v>
      </c>
      <c r="D13" s="47">
        <v>380</v>
      </c>
      <c r="E13" s="47">
        <v>380</v>
      </c>
    </row>
    <row r="14" spans="1:5" ht="20.25">
      <c r="A14" s="45" t="s">
        <v>110</v>
      </c>
      <c r="B14" s="46" t="s">
        <v>137</v>
      </c>
      <c r="C14" s="47">
        <v>380</v>
      </c>
      <c r="D14" s="47">
        <v>380</v>
      </c>
      <c r="E14" s="47">
        <v>380</v>
      </c>
    </row>
    <row r="15" spans="1:5" ht="127.5" customHeight="1">
      <c r="A15" s="48" t="s">
        <v>111</v>
      </c>
      <c r="B15" s="46" t="s">
        <v>138</v>
      </c>
      <c r="C15" s="47">
        <v>380</v>
      </c>
      <c r="D15" s="47">
        <v>380</v>
      </c>
      <c r="E15" s="47">
        <v>380</v>
      </c>
    </row>
    <row r="16" spans="1:5" ht="60.75">
      <c r="A16" s="45" t="s">
        <v>112</v>
      </c>
      <c r="B16" s="46" t="s">
        <v>139</v>
      </c>
      <c r="C16" s="47">
        <v>741.3</v>
      </c>
      <c r="D16" s="47">
        <v>693</v>
      </c>
      <c r="E16" s="47">
        <v>780</v>
      </c>
    </row>
    <row r="17" spans="1:5" ht="60.75">
      <c r="A17" s="45" t="s">
        <v>113</v>
      </c>
      <c r="B17" s="46" t="s">
        <v>140</v>
      </c>
      <c r="C17" s="47">
        <v>741.3</v>
      </c>
      <c r="D17" s="47">
        <v>693</v>
      </c>
      <c r="E17" s="47">
        <v>780</v>
      </c>
    </row>
    <row r="18" spans="1:5" ht="121.5">
      <c r="A18" s="48" t="s">
        <v>114</v>
      </c>
      <c r="B18" s="46" t="s">
        <v>141</v>
      </c>
      <c r="C18" s="80">
        <v>287</v>
      </c>
      <c r="D18" s="80">
        <v>177.4</v>
      </c>
      <c r="E18" s="80">
        <v>177.4</v>
      </c>
    </row>
    <row r="19" spans="1:5" ht="141.75">
      <c r="A19" s="45" t="s">
        <v>115</v>
      </c>
      <c r="B19" s="46" t="s">
        <v>142</v>
      </c>
      <c r="C19" s="80">
        <v>15</v>
      </c>
      <c r="D19" s="80">
        <v>2.7</v>
      </c>
      <c r="E19" s="80">
        <v>2.7</v>
      </c>
    </row>
    <row r="20" spans="1:5" ht="121.5">
      <c r="A20" s="48" t="s">
        <v>116</v>
      </c>
      <c r="B20" s="46" t="s">
        <v>143</v>
      </c>
      <c r="C20" s="80">
        <v>511</v>
      </c>
      <c r="D20" s="80">
        <v>387.2</v>
      </c>
      <c r="E20" s="80">
        <v>387.2</v>
      </c>
    </row>
    <row r="21" spans="1:5" ht="121.5">
      <c r="A21" s="45" t="s">
        <v>117</v>
      </c>
      <c r="B21" s="46" t="s">
        <v>144</v>
      </c>
      <c r="C21" s="80">
        <v>-72</v>
      </c>
      <c r="D21" s="80">
        <v>-67.3</v>
      </c>
      <c r="E21" s="80">
        <v>-67.3</v>
      </c>
    </row>
    <row r="22" spans="1:5" ht="20.25">
      <c r="A22" s="45" t="s">
        <v>118</v>
      </c>
      <c r="B22" s="46" t="s">
        <v>145</v>
      </c>
      <c r="C22" s="47">
        <v>50.3</v>
      </c>
      <c r="D22" s="47">
        <v>19</v>
      </c>
      <c r="E22" s="47">
        <v>19</v>
      </c>
    </row>
    <row r="23" spans="1:5" ht="20.25">
      <c r="A23" s="45" t="s">
        <v>119</v>
      </c>
      <c r="B23" s="46" t="s">
        <v>146</v>
      </c>
      <c r="C23" s="47">
        <v>2.3</v>
      </c>
      <c r="D23" s="47">
        <v>2.3</v>
      </c>
      <c r="E23" s="47">
        <v>2.3</v>
      </c>
    </row>
    <row r="24" spans="1:5" ht="81">
      <c r="A24" s="45" t="s">
        <v>120</v>
      </c>
      <c r="B24" s="46" t="s">
        <v>147</v>
      </c>
      <c r="C24" s="47">
        <v>2.3</v>
      </c>
      <c r="D24" s="47">
        <v>2.3</v>
      </c>
      <c r="E24" s="47">
        <v>2.3</v>
      </c>
    </row>
    <row r="25" spans="1:5" ht="20.25">
      <c r="A25" s="45" t="s">
        <v>121</v>
      </c>
      <c r="B25" s="46" t="s">
        <v>148</v>
      </c>
      <c r="C25" s="47">
        <v>48</v>
      </c>
      <c r="D25" s="47">
        <v>16.7</v>
      </c>
      <c r="E25" s="47">
        <v>16.7</v>
      </c>
    </row>
    <row r="26" spans="1:5" ht="20.25">
      <c r="A26" s="45" t="s">
        <v>122</v>
      </c>
      <c r="B26" s="46" t="s">
        <v>149</v>
      </c>
      <c r="C26" s="47">
        <v>32</v>
      </c>
      <c r="D26" s="47">
        <v>16.7</v>
      </c>
      <c r="E26" s="47">
        <v>16.7</v>
      </c>
    </row>
    <row r="27" spans="1:5" ht="60.75">
      <c r="A27" s="45" t="s">
        <v>123</v>
      </c>
      <c r="B27" s="46" t="s">
        <v>150</v>
      </c>
      <c r="C27" s="47">
        <v>16</v>
      </c>
      <c r="D27" s="47">
        <v>16.7</v>
      </c>
      <c r="E27" s="47">
        <v>16.7</v>
      </c>
    </row>
    <row r="28" spans="1:5" ht="20.25">
      <c r="A28" s="45" t="s">
        <v>124</v>
      </c>
      <c r="B28" s="46" t="s">
        <v>151</v>
      </c>
      <c r="C28" s="47">
        <v>14.4</v>
      </c>
      <c r="D28" s="47">
        <v>1.2</v>
      </c>
      <c r="E28" s="47">
        <v>1.2</v>
      </c>
    </row>
    <row r="29" spans="1:5" ht="81">
      <c r="A29" s="45" t="s">
        <v>125</v>
      </c>
      <c r="B29" s="46" t="s">
        <v>152</v>
      </c>
      <c r="C29" s="47">
        <v>14.4</v>
      </c>
      <c r="D29" s="47">
        <v>1.2</v>
      </c>
      <c r="E29" s="47">
        <v>1.2</v>
      </c>
    </row>
    <row r="30" spans="1:5" ht="121.5">
      <c r="A30" s="49" t="s">
        <v>126</v>
      </c>
      <c r="B30" s="46" t="s">
        <v>199</v>
      </c>
      <c r="C30" s="47">
        <v>14.4</v>
      </c>
      <c r="D30" s="47">
        <v>1.2</v>
      </c>
      <c r="E30" s="47">
        <v>1.2</v>
      </c>
    </row>
    <row r="31" spans="1:5" ht="20.25">
      <c r="A31" s="45" t="s">
        <v>127</v>
      </c>
      <c r="B31" s="46" t="s">
        <v>153</v>
      </c>
      <c r="C31" s="47">
        <v>50</v>
      </c>
      <c r="D31" s="47">
        <v>45</v>
      </c>
      <c r="E31" s="47">
        <v>45</v>
      </c>
    </row>
    <row r="32" spans="1:5" ht="20.25">
      <c r="A32" s="45" t="s">
        <v>128</v>
      </c>
      <c r="B32" s="46" t="s">
        <v>154</v>
      </c>
      <c r="C32" s="47">
        <v>50</v>
      </c>
      <c r="D32" s="47">
        <v>45</v>
      </c>
      <c r="E32" s="47">
        <v>45</v>
      </c>
    </row>
    <row r="33" spans="1:5" ht="40.5">
      <c r="A33" s="45" t="s">
        <v>129</v>
      </c>
      <c r="B33" s="46" t="s">
        <v>155</v>
      </c>
      <c r="C33" s="47">
        <v>50</v>
      </c>
      <c r="D33" s="47">
        <v>45</v>
      </c>
      <c r="E33" s="47">
        <v>45</v>
      </c>
    </row>
    <row r="34" spans="1:5" ht="20.25">
      <c r="A34" s="43" t="s">
        <v>130</v>
      </c>
      <c r="B34" s="44" t="s">
        <v>156</v>
      </c>
      <c r="C34" s="47">
        <f>C35</f>
        <v>10013.45</v>
      </c>
      <c r="D34" s="47">
        <f>D35</f>
        <v>2353.7500000000005</v>
      </c>
      <c r="E34" s="47">
        <f>E35</f>
        <v>2689.5</v>
      </c>
    </row>
    <row r="35" spans="1:5" ht="60.75">
      <c r="A35" s="45" t="s">
        <v>131</v>
      </c>
      <c r="B35" s="46" t="s">
        <v>157</v>
      </c>
      <c r="C35" s="47">
        <f>C37+C38+C43+C39</f>
        <v>10013.45</v>
      </c>
      <c r="D35" s="47">
        <f>D37+D38+D43</f>
        <v>2353.7500000000005</v>
      </c>
      <c r="E35" s="47">
        <f>E37+E38+E43</f>
        <v>2689.5</v>
      </c>
    </row>
    <row r="36" spans="1:5" ht="40.5">
      <c r="A36" s="43" t="s">
        <v>308</v>
      </c>
      <c r="B36" s="44" t="s">
        <v>309</v>
      </c>
      <c r="C36" s="39">
        <f>C37+C38</f>
        <v>6583.6</v>
      </c>
      <c r="D36" s="39">
        <f>D37+D38</f>
        <v>2236.4500000000003</v>
      </c>
      <c r="E36" s="39">
        <f>E37+E38</f>
        <v>2572.2</v>
      </c>
    </row>
    <row r="37" spans="1:5" ht="60.75">
      <c r="A37" s="45" t="s">
        <v>203</v>
      </c>
      <c r="B37" s="46" t="s">
        <v>200</v>
      </c>
      <c r="C37" s="47">
        <v>6131.5</v>
      </c>
      <c r="D37" s="47">
        <v>1828.15</v>
      </c>
      <c r="E37" s="47">
        <v>2155</v>
      </c>
    </row>
    <row r="38" spans="1:5" ht="60.75">
      <c r="A38" s="45" t="s">
        <v>201</v>
      </c>
      <c r="B38" s="46" t="s">
        <v>200</v>
      </c>
      <c r="C38" s="47">
        <v>452.1</v>
      </c>
      <c r="D38" s="47">
        <v>408.3</v>
      </c>
      <c r="E38" s="47">
        <v>417.2</v>
      </c>
    </row>
    <row r="39" spans="1:5" ht="60.75">
      <c r="A39" s="43" t="s">
        <v>207</v>
      </c>
      <c r="B39" s="46" t="s">
        <v>208</v>
      </c>
      <c r="C39" s="39">
        <v>3312.45</v>
      </c>
      <c r="D39" s="47">
        <v>0</v>
      </c>
      <c r="E39" s="47">
        <v>0</v>
      </c>
    </row>
    <row r="40" spans="1:5" ht="40.5">
      <c r="A40" s="45" t="s">
        <v>210</v>
      </c>
      <c r="B40" s="46" t="s">
        <v>209</v>
      </c>
      <c r="C40" s="47">
        <v>2514</v>
      </c>
      <c r="D40" s="47">
        <v>0</v>
      </c>
      <c r="E40" s="47">
        <v>0</v>
      </c>
    </row>
    <row r="41" spans="1:5" ht="40.5">
      <c r="A41" s="45" t="s">
        <v>211</v>
      </c>
      <c r="B41" s="46" t="s">
        <v>209</v>
      </c>
      <c r="C41" s="47">
        <v>728.052</v>
      </c>
      <c r="D41" s="47">
        <v>0</v>
      </c>
      <c r="E41" s="47">
        <v>0</v>
      </c>
    </row>
    <row r="42" spans="1:5" ht="40.5">
      <c r="A42" s="45" t="s">
        <v>310</v>
      </c>
      <c r="B42" s="46" t="s">
        <v>311</v>
      </c>
      <c r="C42" s="47">
        <v>70.4</v>
      </c>
      <c r="D42" s="47">
        <v>0</v>
      </c>
      <c r="E42" s="47">
        <v>0</v>
      </c>
    </row>
    <row r="43" spans="1:5" ht="37.5">
      <c r="A43" s="105" t="s">
        <v>202</v>
      </c>
      <c r="B43" s="46" t="s">
        <v>158</v>
      </c>
      <c r="C43" s="39">
        <f>SUM(C44:C46)</f>
        <v>117.4</v>
      </c>
      <c r="D43" s="39">
        <f>SUM(D44:D46)</f>
        <v>117.3</v>
      </c>
      <c r="E43" s="39">
        <f>SUM(E44:E46)</f>
        <v>117.3</v>
      </c>
    </row>
    <row r="44" spans="1:5" ht="81">
      <c r="A44" s="45" t="s">
        <v>132</v>
      </c>
      <c r="B44" s="46" t="s">
        <v>204</v>
      </c>
      <c r="C44" s="47">
        <v>72.2</v>
      </c>
      <c r="D44" s="47">
        <v>72.2</v>
      </c>
      <c r="E44" s="47">
        <v>72.2</v>
      </c>
    </row>
    <row r="45" spans="1:5" ht="60.75">
      <c r="A45" s="45" t="s">
        <v>133</v>
      </c>
      <c r="B45" s="46" t="s">
        <v>205</v>
      </c>
      <c r="C45" s="47">
        <v>44.5</v>
      </c>
      <c r="D45" s="47">
        <v>44.5</v>
      </c>
      <c r="E45" s="47">
        <v>44.5</v>
      </c>
    </row>
    <row r="46" spans="1:5" ht="131.25">
      <c r="A46" s="64" t="s">
        <v>206</v>
      </c>
      <c r="B46" s="92" t="s">
        <v>159</v>
      </c>
      <c r="C46" s="47">
        <v>0.7</v>
      </c>
      <c r="D46" s="47">
        <v>0.6</v>
      </c>
      <c r="E46" s="47">
        <v>0.6</v>
      </c>
    </row>
    <row r="47" spans="1:5" ht="20.25">
      <c r="A47" s="50"/>
      <c r="B47" s="51"/>
      <c r="C47" s="51"/>
      <c r="D47" s="51"/>
      <c r="E47" s="52"/>
    </row>
    <row r="48" spans="1:5" ht="20.25">
      <c r="A48" s="32"/>
      <c r="B48" s="32"/>
      <c r="C48" s="32"/>
      <c r="D48" s="32"/>
      <c r="E48" s="32"/>
    </row>
    <row r="49" spans="1:5" ht="20.25">
      <c r="A49" s="137" t="s">
        <v>160</v>
      </c>
      <c r="B49" s="138"/>
      <c r="C49" s="138"/>
      <c r="D49" s="138"/>
      <c r="E49" s="138"/>
    </row>
    <row r="50" spans="1:5" ht="20.25">
      <c r="A50" s="32"/>
      <c r="B50" s="32"/>
      <c r="C50" s="32"/>
      <c r="D50" s="32"/>
      <c r="E50" s="32"/>
    </row>
  </sheetData>
  <sheetProtection/>
  <mergeCells count="3">
    <mergeCell ref="A49:E49"/>
    <mergeCell ref="A6:G6"/>
    <mergeCell ref="C1:E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7">
      <selection activeCell="C9" sqref="C9"/>
    </sheetView>
  </sheetViews>
  <sheetFormatPr defaultColWidth="9.00390625" defaultRowHeight="12.75"/>
  <cols>
    <col min="1" max="1" width="58.125" style="0" customWidth="1"/>
    <col min="2" max="2" width="33.625" style="0" customWidth="1"/>
    <col min="3" max="3" width="16.00390625" style="0" customWidth="1"/>
    <col min="4" max="4" width="17.375" style="0" customWidth="1"/>
    <col min="5" max="5" width="13.75390625" style="0" customWidth="1"/>
  </cols>
  <sheetData>
    <row r="1" spans="2:5" ht="78.75" customHeight="1">
      <c r="B1" s="58"/>
      <c r="C1" s="147" t="s">
        <v>187</v>
      </c>
      <c r="D1" s="148"/>
      <c r="E1" s="148"/>
    </row>
    <row r="2" ht="21" customHeight="1"/>
    <row r="3" spans="1:5" ht="12.75">
      <c r="A3" s="144" t="s">
        <v>186</v>
      </c>
      <c r="B3" s="144"/>
      <c r="C3" s="144"/>
      <c r="D3" s="144"/>
      <c r="E3" s="144"/>
    </row>
    <row r="4" spans="1:5" ht="15.75" customHeight="1">
      <c r="A4" s="144"/>
      <c r="B4" s="144"/>
      <c r="C4" s="144"/>
      <c r="D4" s="144"/>
      <c r="E4" s="144"/>
    </row>
    <row r="5" ht="12.75">
      <c r="E5" s="79" t="s">
        <v>184</v>
      </c>
    </row>
    <row r="6" spans="1:5" ht="15.75" customHeight="1">
      <c r="A6" s="59" t="s">
        <v>37</v>
      </c>
      <c r="B6" s="59" t="s">
        <v>38</v>
      </c>
      <c r="C6" s="59" t="s">
        <v>181</v>
      </c>
      <c r="D6" s="59" t="s">
        <v>182</v>
      </c>
      <c r="E6" s="59" t="s">
        <v>183</v>
      </c>
    </row>
    <row r="7" spans="1:5" ht="48.75" customHeight="1">
      <c r="A7" s="60" t="s">
        <v>94</v>
      </c>
      <c r="B7" s="65" t="s">
        <v>59</v>
      </c>
      <c r="C7" s="61">
        <v>452.1</v>
      </c>
      <c r="D7" s="61">
        <v>408.3</v>
      </c>
      <c r="E7" s="61">
        <v>417.2</v>
      </c>
    </row>
    <row r="8" spans="1:5" ht="60" customHeight="1">
      <c r="A8" s="60" t="s">
        <v>95</v>
      </c>
      <c r="B8" s="65" t="s">
        <v>59</v>
      </c>
      <c r="C8" s="61">
        <v>6131.5</v>
      </c>
      <c r="D8" s="61">
        <v>1828.1</v>
      </c>
      <c r="E8" s="61">
        <v>2155</v>
      </c>
    </row>
    <row r="9" spans="1:5" ht="60" customHeight="1">
      <c r="A9" s="60" t="s">
        <v>207</v>
      </c>
      <c r="B9" s="65" t="s">
        <v>212</v>
      </c>
      <c r="C9" s="61">
        <v>3312.45</v>
      </c>
      <c r="D9" s="61">
        <v>0</v>
      </c>
      <c r="E9" s="61">
        <v>0</v>
      </c>
    </row>
    <row r="10" spans="1:5" ht="66.75" customHeight="1">
      <c r="A10" s="60" t="s">
        <v>85</v>
      </c>
      <c r="B10" s="65" t="s">
        <v>161</v>
      </c>
      <c r="C10" s="61">
        <v>0.7</v>
      </c>
      <c r="D10" s="61">
        <v>0.6</v>
      </c>
      <c r="E10" s="61">
        <v>0.6</v>
      </c>
    </row>
    <row r="11" spans="1:5" ht="85.5" customHeight="1">
      <c r="A11" s="60" t="s">
        <v>96</v>
      </c>
      <c r="B11" s="81" t="s">
        <v>60</v>
      </c>
      <c r="C11" s="61">
        <v>72.2</v>
      </c>
      <c r="D11" s="61">
        <v>72.2</v>
      </c>
      <c r="E11" s="61">
        <v>72.2</v>
      </c>
    </row>
    <row r="12" spans="1:5" ht="69" customHeight="1">
      <c r="A12" s="64" t="s">
        <v>162</v>
      </c>
      <c r="B12" s="66" t="s">
        <v>161</v>
      </c>
      <c r="C12" s="61">
        <v>44.5</v>
      </c>
      <c r="D12" s="61">
        <v>44.5</v>
      </c>
      <c r="E12" s="61">
        <v>44.5</v>
      </c>
    </row>
    <row r="13" spans="1:5" ht="30.75" customHeight="1">
      <c r="A13" s="145" t="s">
        <v>40</v>
      </c>
      <c r="B13" s="146"/>
      <c r="C13" s="83">
        <f>SUM(C7:C12)</f>
        <v>10013.45</v>
      </c>
      <c r="D13" s="83">
        <f>SUM(D7:D12)</f>
        <v>2353.7</v>
      </c>
      <c r="E13" s="83">
        <f>SUM(E7:E12)</f>
        <v>2689.4999999999995</v>
      </c>
    </row>
    <row r="14" spans="1:5" ht="30.75" customHeight="1">
      <c r="A14" s="62"/>
      <c r="B14" s="62"/>
      <c r="C14" s="62"/>
      <c r="D14" s="62"/>
      <c r="E14" s="63"/>
    </row>
    <row r="15" spans="1:5" ht="18.75">
      <c r="A15" s="56" t="s">
        <v>57</v>
      </c>
      <c r="B15" s="55"/>
      <c r="C15" s="55"/>
      <c r="D15" s="55"/>
      <c r="E15" s="57" t="s">
        <v>62</v>
      </c>
    </row>
    <row r="16" spans="1:5" ht="18">
      <c r="A16" s="55"/>
      <c r="B16" s="55"/>
      <c r="C16" s="55"/>
      <c r="D16" s="55"/>
      <c r="E16" s="55"/>
    </row>
    <row r="17" spans="1:5" ht="18">
      <c r="A17" s="55"/>
      <c r="B17" s="55"/>
      <c r="C17" s="55"/>
      <c r="D17" s="55"/>
      <c r="E17" s="55"/>
    </row>
  </sheetData>
  <sheetProtection/>
  <mergeCells count="3">
    <mergeCell ref="A3:E4"/>
    <mergeCell ref="A13:B13"/>
    <mergeCell ref="C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7">
      <selection activeCell="C30" sqref="C30"/>
    </sheetView>
  </sheetViews>
  <sheetFormatPr defaultColWidth="33.25390625" defaultRowHeight="12.75"/>
  <cols>
    <col min="1" max="1" width="91.25390625" style="0" customWidth="1"/>
    <col min="2" max="2" width="18.375" style="0" customWidth="1"/>
    <col min="3" max="3" width="18.125" style="0" customWidth="1"/>
    <col min="4" max="4" width="16.75390625" style="0" customWidth="1"/>
    <col min="5" max="5" width="18.75390625" style="0" customWidth="1"/>
    <col min="6" max="10" width="33.25390625" style="0" hidden="1" customWidth="1"/>
  </cols>
  <sheetData>
    <row r="1" spans="1:9" ht="12.75" customHeight="1">
      <c r="A1" s="19"/>
      <c r="B1" s="150" t="s">
        <v>188</v>
      </c>
      <c r="C1" s="150"/>
      <c r="D1" s="150"/>
      <c r="E1" s="151"/>
      <c r="F1" s="27"/>
      <c r="G1" s="16"/>
      <c r="H1" s="16"/>
      <c r="I1" s="16"/>
    </row>
    <row r="2" spans="1:9" ht="12.75" customHeight="1">
      <c r="A2" s="20"/>
      <c r="B2" s="151"/>
      <c r="C2" s="151"/>
      <c r="D2" s="151"/>
      <c r="E2" s="151"/>
      <c r="F2" s="27"/>
      <c r="G2" s="16"/>
      <c r="H2" s="16"/>
      <c r="I2" s="16"/>
    </row>
    <row r="3" spans="1:9" ht="14.25" customHeight="1">
      <c r="A3" s="17"/>
      <c r="B3" s="151"/>
      <c r="C3" s="151"/>
      <c r="D3" s="151"/>
      <c r="E3" s="151"/>
      <c r="F3" s="27"/>
      <c r="G3" s="18"/>
      <c r="H3" s="18"/>
      <c r="I3" s="18"/>
    </row>
    <row r="4" spans="1:9" ht="12.75" customHeight="1">
      <c r="A4" s="19"/>
      <c r="B4" s="151"/>
      <c r="C4" s="151"/>
      <c r="D4" s="151"/>
      <c r="E4" s="151"/>
      <c r="F4" s="27"/>
      <c r="G4" s="16"/>
      <c r="H4" s="16"/>
      <c r="I4" s="16"/>
    </row>
    <row r="5" spans="1:9" ht="12.75" customHeight="1">
      <c r="A5" s="19"/>
      <c r="B5" s="151"/>
      <c r="C5" s="151"/>
      <c r="D5" s="151"/>
      <c r="E5" s="151"/>
      <c r="F5" s="27"/>
      <c r="G5" s="16"/>
      <c r="H5" s="16"/>
      <c r="I5" s="16"/>
    </row>
    <row r="6" spans="1:9" ht="12.75">
      <c r="A6" s="19"/>
      <c r="B6" s="19"/>
      <c r="C6" s="19"/>
      <c r="D6" s="19"/>
      <c r="E6" s="21"/>
      <c r="F6" s="22"/>
      <c r="G6" s="16"/>
      <c r="H6" s="16"/>
      <c r="I6" s="16"/>
    </row>
    <row r="7" spans="1:9" ht="12.75">
      <c r="A7" s="130" t="s">
        <v>189</v>
      </c>
      <c r="B7" s="149"/>
      <c r="C7" s="149"/>
      <c r="D7" s="149"/>
      <c r="E7" s="149"/>
      <c r="F7" s="22"/>
      <c r="G7" s="16"/>
      <c r="H7" s="16"/>
      <c r="I7" s="16"/>
    </row>
    <row r="8" spans="1:9" ht="39.75" customHeight="1">
      <c r="A8" s="149"/>
      <c r="B8" s="149"/>
      <c r="C8" s="149"/>
      <c r="D8" s="149"/>
      <c r="E8" s="149"/>
      <c r="F8" s="22"/>
      <c r="G8" s="16"/>
      <c r="H8" s="16"/>
      <c r="I8" s="16"/>
    </row>
    <row r="9" spans="1:9" ht="15">
      <c r="A9" s="22"/>
      <c r="B9" s="22"/>
      <c r="C9" s="22"/>
      <c r="D9" s="22"/>
      <c r="E9" s="31" t="s">
        <v>63</v>
      </c>
      <c r="F9" s="22"/>
      <c r="G9" s="16"/>
      <c r="H9" s="16"/>
      <c r="I9" s="16"/>
    </row>
    <row r="10" spans="1:6" ht="57" customHeight="1">
      <c r="A10" s="67" t="s">
        <v>64</v>
      </c>
      <c r="B10" s="67" t="s">
        <v>65</v>
      </c>
      <c r="C10" s="67" t="s">
        <v>181</v>
      </c>
      <c r="D10" s="67" t="s">
        <v>182</v>
      </c>
      <c r="E10" s="67" t="s">
        <v>183</v>
      </c>
      <c r="F10" s="23" t="s">
        <v>93</v>
      </c>
    </row>
    <row r="11" spans="1:6" ht="37.5">
      <c r="A11" s="68" t="s">
        <v>66</v>
      </c>
      <c r="B11" s="67" t="s">
        <v>67</v>
      </c>
      <c r="C11" s="76">
        <v>703889.04</v>
      </c>
      <c r="D11" s="76">
        <f>D12</f>
        <v>585900</v>
      </c>
      <c r="E11" s="76">
        <f>E12</f>
        <v>585900</v>
      </c>
      <c r="F11" s="24">
        <f>F12</f>
        <v>828000</v>
      </c>
    </row>
    <row r="12" spans="1:10" ht="37.5">
      <c r="A12" s="69" t="s">
        <v>66</v>
      </c>
      <c r="B12" s="70" t="s">
        <v>67</v>
      </c>
      <c r="C12" s="77">
        <v>703889.04</v>
      </c>
      <c r="D12" s="77">
        <v>585900</v>
      </c>
      <c r="E12" s="77">
        <v>585900</v>
      </c>
      <c r="F12" s="25">
        <v>828000</v>
      </c>
      <c r="J12" t="s">
        <v>68</v>
      </c>
    </row>
    <row r="13" spans="1:6" ht="56.25">
      <c r="A13" s="68" t="s">
        <v>69</v>
      </c>
      <c r="B13" s="67" t="s">
        <v>70</v>
      </c>
      <c r="C13" s="76">
        <f>C14</f>
        <v>3445395.05</v>
      </c>
      <c r="D13" s="76">
        <f>D14</f>
        <v>1252341.6</v>
      </c>
      <c r="E13" s="76">
        <f>E14</f>
        <v>1535711.6</v>
      </c>
      <c r="F13" s="24">
        <f>F14</f>
        <v>2965551.3</v>
      </c>
    </row>
    <row r="14" spans="1:6" ht="56.25">
      <c r="A14" s="69" t="s">
        <v>69</v>
      </c>
      <c r="B14" s="70" t="s">
        <v>70</v>
      </c>
      <c r="C14" s="77">
        <v>3445395.05</v>
      </c>
      <c r="D14" s="77">
        <v>1252341.6</v>
      </c>
      <c r="E14" s="77">
        <v>1535711.6</v>
      </c>
      <c r="F14" s="25">
        <v>2965551.3</v>
      </c>
    </row>
    <row r="15" spans="1:6" ht="18.75">
      <c r="A15" s="68" t="s">
        <v>197</v>
      </c>
      <c r="B15" s="67" t="s">
        <v>196</v>
      </c>
      <c r="C15" s="76">
        <v>520200</v>
      </c>
      <c r="D15" s="76">
        <v>0</v>
      </c>
      <c r="E15" s="76">
        <v>0</v>
      </c>
      <c r="F15" s="25"/>
    </row>
    <row r="16" spans="1:6" ht="18.75">
      <c r="A16" s="69" t="s">
        <v>197</v>
      </c>
      <c r="B16" s="70" t="s">
        <v>196</v>
      </c>
      <c r="C16" s="77">
        <v>520200</v>
      </c>
      <c r="D16" s="77">
        <v>0</v>
      </c>
      <c r="E16" s="77">
        <v>0</v>
      </c>
      <c r="F16" s="25"/>
    </row>
    <row r="17" spans="1:6" ht="18.75">
      <c r="A17" s="68" t="s">
        <v>71</v>
      </c>
      <c r="B17" s="67" t="s">
        <v>72</v>
      </c>
      <c r="C17" s="76">
        <f>C18</f>
        <v>15000</v>
      </c>
      <c r="D17" s="76">
        <f>D18</f>
        <v>15000</v>
      </c>
      <c r="E17" s="76">
        <f>E18</f>
        <v>15000</v>
      </c>
      <c r="F17" s="25"/>
    </row>
    <row r="18" spans="1:6" ht="18.75">
      <c r="A18" s="69" t="s">
        <v>71</v>
      </c>
      <c r="B18" s="70" t="s">
        <v>72</v>
      </c>
      <c r="C18" s="77">
        <v>15000</v>
      </c>
      <c r="D18" s="77">
        <v>15000</v>
      </c>
      <c r="E18" s="77">
        <v>15000</v>
      </c>
      <c r="F18" s="25"/>
    </row>
    <row r="19" spans="1:6" ht="18.75">
      <c r="A19" s="71" t="s">
        <v>98</v>
      </c>
      <c r="B19" s="67" t="s">
        <v>97</v>
      </c>
      <c r="C19" s="76">
        <v>808530</v>
      </c>
      <c r="D19" s="76">
        <f>D20</f>
        <v>700</v>
      </c>
      <c r="E19" s="76">
        <f>E20</f>
        <v>700</v>
      </c>
      <c r="F19" s="24">
        <f>F20</f>
        <v>0</v>
      </c>
    </row>
    <row r="20" spans="1:6" ht="18.75">
      <c r="A20" s="71" t="s">
        <v>98</v>
      </c>
      <c r="B20" s="70" t="s">
        <v>97</v>
      </c>
      <c r="C20" s="77">
        <v>808530</v>
      </c>
      <c r="D20" s="77">
        <v>700</v>
      </c>
      <c r="E20" s="77">
        <v>700</v>
      </c>
      <c r="F20" s="25">
        <v>0</v>
      </c>
    </row>
    <row r="21" spans="1:6" ht="18.75">
      <c r="A21" s="68" t="s">
        <v>73</v>
      </c>
      <c r="B21" s="67" t="s">
        <v>74</v>
      </c>
      <c r="C21" s="76">
        <f>C22</f>
        <v>72200</v>
      </c>
      <c r="D21" s="76">
        <f>D22</f>
        <v>72200</v>
      </c>
      <c r="E21" s="76">
        <f>E22</f>
        <v>72200</v>
      </c>
      <c r="F21" s="24">
        <f>F22</f>
        <v>78100</v>
      </c>
    </row>
    <row r="22" spans="1:6" ht="18.75">
      <c r="A22" s="69" t="s">
        <v>73</v>
      </c>
      <c r="B22" s="70" t="s">
        <v>74</v>
      </c>
      <c r="C22" s="77">
        <v>72200</v>
      </c>
      <c r="D22" s="77">
        <v>72200</v>
      </c>
      <c r="E22" s="77">
        <v>72200</v>
      </c>
      <c r="F22" s="25">
        <v>78100</v>
      </c>
    </row>
    <row r="23" spans="1:6" ht="18.75">
      <c r="A23" s="72" t="s">
        <v>51</v>
      </c>
      <c r="B23" s="67" t="s">
        <v>101</v>
      </c>
      <c r="C23" s="76">
        <f>C24+C26</f>
        <v>1436511.09</v>
      </c>
      <c r="D23" s="76">
        <f>D24+D26</f>
        <v>737800</v>
      </c>
      <c r="E23" s="76">
        <f>E24+E26</f>
        <v>824900</v>
      </c>
      <c r="F23" s="24">
        <f>F25</f>
        <v>0</v>
      </c>
    </row>
    <row r="24" spans="1:6" ht="18.75">
      <c r="A24" s="73" t="s">
        <v>99</v>
      </c>
      <c r="B24" s="67" t="s">
        <v>100</v>
      </c>
      <c r="C24" s="76">
        <v>44500</v>
      </c>
      <c r="D24" s="76">
        <v>44500</v>
      </c>
      <c r="E24" s="76">
        <v>44500</v>
      </c>
      <c r="F24" s="24"/>
    </row>
    <row r="25" spans="1:6" ht="18.75">
      <c r="A25" s="73" t="s">
        <v>99</v>
      </c>
      <c r="B25" s="70" t="s">
        <v>100</v>
      </c>
      <c r="C25" s="77">
        <v>44500</v>
      </c>
      <c r="D25" s="77">
        <v>44500</v>
      </c>
      <c r="E25" s="77">
        <v>44500</v>
      </c>
      <c r="F25" s="25">
        <v>0</v>
      </c>
    </row>
    <row r="26" spans="1:6" ht="18.75">
      <c r="A26" s="68" t="s">
        <v>75</v>
      </c>
      <c r="B26" s="67" t="s">
        <v>76</v>
      </c>
      <c r="C26" s="76">
        <f>C27</f>
        <v>1392011.09</v>
      </c>
      <c r="D26" s="76">
        <f>D27</f>
        <v>693300</v>
      </c>
      <c r="E26" s="76">
        <f>E27</f>
        <v>780400</v>
      </c>
      <c r="F26" s="24">
        <f>F27</f>
        <v>0</v>
      </c>
    </row>
    <row r="27" spans="1:6" ht="18.75">
      <c r="A27" s="69" t="s">
        <v>75</v>
      </c>
      <c r="B27" s="70" t="s">
        <v>76</v>
      </c>
      <c r="C27" s="77">
        <v>1392011.09</v>
      </c>
      <c r="D27" s="77">
        <v>693300</v>
      </c>
      <c r="E27" s="77">
        <v>780400</v>
      </c>
      <c r="F27" s="25">
        <v>0</v>
      </c>
    </row>
    <row r="28" spans="1:6" ht="18.75">
      <c r="A28" s="68" t="s">
        <v>324</v>
      </c>
      <c r="B28" s="67" t="s">
        <v>325</v>
      </c>
      <c r="C28" s="76">
        <f>C29</f>
        <v>3305534</v>
      </c>
      <c r="D28" s="76">
        <f>D29</f>
        <v>90000</v>
      </c>
      <c r="E28" s="76">
        <f>E29</f>
        <v>90000</v>
      </c>
      <c r="F28" s="24">
        <f>F29</f>
        <v>165600</v>
      </c>
    </row>
    <row r="29" spans="1:6" ht="18.75">
      <c r="A29" s="69" t="s">
        <v>55</v>
      </c>
      <c r="B29" s="70" t="s">
        <v>77</v>
      </c>
      <c r="C29" s="77">
        <v>3305534</v>
      </c>
      <c r="D29" s="77">
        <v>90000</v>
      </c>
      <c r="E29" s="77">
        <v>90000</v>
      </c>
      <c r="F29" s="25">
        <v>165600</v>
      </c>
    </row>
    <row r="30" spans="1:6" ht="18.75">
      <c r="A30" s="68" t="s">
        <v>78</v>
      </c>
      <c r="B30" s="67" t="s">
        <v>79</v>
      </c>
      <c r="C30" s="76">
        <f>C31</f>
        <v>852847.2</v>
      </c>
      <c r="D30" s="76">
        <f>D31</f>
        <v>629750</v>
      </c>
      <c r="E30" s="76">
        <v>687000</v>
      </c>
      <c r="F30" s="24">
        <f>F31</f>
        <v>1281800</v>
      </c>
    </row>
    <row r="31" spans="1:6" ht="18.75">
      <c r="A31" s="69" t="s">
        <v>78</v>
      </c>
      <c r="B31" s="70" t="s">
        <v>79</v>
      </c>
      <c r="C31" s="77">
        <v>852847.2</v>
      </c>
      <c r="D31" s="77">
        <v>629750</v>
      </c>
      <c r="E31" s="77">
        <v>687000</v>
      </c>
      <c r="F31" s="25">
        <v>1281800</v>
      </c>
    </row>
    <row r="32" spans="1:6" s="12" customFormat="1" ht="18.75">
      <c r="A32" s="68" t="s">
        <v>91</v>
      </c>
      <c r="B32" s="67" t="s">
        <v>92</v>
      </c>
      <c r="C32" s="76">
        <v>0</v>
      </c>
      <c r="D32" s="76">
        <f>D33</f>
        <v>15000</v>
      </c>
      <c r="E32" s="76">
        <f>E33</f>
        <v>15000</v>
      </c>
      <c r="F32" s="24">
        <f>F33</f>
        <v>6200</v>
      </c>
    </row>
    <row r="33" spans="1:6" ht="18.75">
      <c r="A33" s="69" t="s">
        <v>91</v>
      </c>
      <c r="B33" s="70" t="s">
        <v>92</v>
      </c>
      <c r="C33" s="77">
        <v>0</v>
      </c>
      <c r="D33" s="77">
        <v>15000</v>
      </c>
      <c r="E33" s="77">
        <v>15000</v>
      </c>
      <c r="F33" s="28">
        <v>6200</v>
      </c>
    </row>
    <row r="34" spans="1:6" ht="18.75">
      <c r="A34" s="68" t="s">
        <v>80</v>
      </c>
      <c r="B34" s="67" t="s">
        <v>81</v>
      </c>
      <c r="C34" s="76">
        <f>C35</f>
        <v>150358.4</v>
      </c>
      <c r="D34" s="76">
        <f>D35</f>
        <v>149258.4</v>
      </c>
      <c r="E34" s="76">
        <f>E35</f>
        <v>149258.4</v>
      </c>
      <c r="F34" s="24">
        <f>F35</f>
        <v>53000</v>
      </c>
    </row>
    <row r="35" spans="1:6" ht="18.75">
      <c r="A35" s="69" t="s">
        <v>80</v>
      </c>
      <c r="B35" s="70" t="s">
        <v>81</v>
      </c>
      <c r="C35" s="77">
        <v>150358.4</v>
      </c>
      <c r="D35" s="77">
        <v>149258.4</v>
      </c>
      <c r="E35" s="77">
        <v>149258.4</v>
      </c>
      <c r="F35" s="29">
        <v>53000</v>
      </c>
    </row>
    <row r="36" spans="1:6" ht="18.75">
      <c r="A36" s="74" t="s">
        <v>82</v>
      </c>
      <c r="B36" s="75"/>
      <c r="C36" s="78">
        <f>C11+C13+C15+C19+C17+C21+C23+C28+C30+C32+C34</f>
        <v>11310464.78</v>
      </c>
      <c r="D36" s="78">
        <f>D11+D13+D15+D19+D17+D21+D23+D28+D30+D32+D34</f>
        <v>3547950</v>
      </c>
      <c r="E36" s="78">
        <f>E11+E13+E15+E19+E17+E21+E23+E28+E30+E32+E34</f>
        <v>3975670</v>
      </c>
      <c r="F36" s="26" t="e">
        <f>F11+F13+F19+#REF!+F21+F23+F26+F28+F30+F34+#REF!+#REF!+F32</f>
        <v>#REF!</v>
      </c>
    </row>
    <row r="37" spans="1:6" ht="18.75">
      <c r="A37" s="53"/>
      <c r="B37" s="53"/>
      <c r="C37" s="53"/>
      <c r="D37" s="53"/>
      <c r="E37" s="53"/>
      <c r="F37" s="2"/>
    </row>
    <row r="38" spans="1:6" ht="18.75">
      <c r="A38" s="56" t="s">
        <v>57</v>
      </c>
      <c r="B38" s="53"/>
      <c r="C38" s="53"/>
      <c r="D38" s="53"/>
      <c r="E38" s="56" t="s">
        <v>62</v>
      </c>
      <c r="F38" s="2"/>
    </row>
    <row r="39" spans="1:5" ht="18">
      <c r="A39" s="55"/>
      <c r="B39" s="55"/>
      <c r="C39" s="55"/>
      <c r="D39" s="55"/>
      <c r="E39" s="55"/>
    </row>
    <row r="40" spans="1:5" ht="18">
      <c r="A40" s="55"/>
      <c r="B40" s="55"/>
      <c r="C40" s="55"/>
      <c r="D40" s="55"/>
      <c r="E40" s="55"/>
    </row>
    <row r="41" spans="1:5" ht="18">
      <c r="A41" s="55"/>
      <c r="B41" s="55"/>
      <c r="C41" s="55"/>
      <c r="D41" s="55"/>
      <c r="E41" s="55"/>
    </row>
  </sheetData>
  <sheetProtection/>
  <mergeCells count="2">
    <mergeCell ref="A7:E8"/>
    <mergeCell ref="B1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zoomScalePageLayoutView="0" workbookViewId="0" topLeftCell="A1">
      <selection activeCell="G11" sqref="G11:G121"/>
    </sheetView>
  </sheetViews>
  <sheetFormatPr defaultColWidth="9.00390625" defaultRowHeight="12.75"/>
  <cols>
    <col min="1" max="1" width="51.25390625" style="0" customWidth="1"/>
    <col min="2" max="2" width="7.625" style="0" customWidth="1"/>
    <col min="3" max="3" width="6.625" style="0" customWidth="1"/>
    <col min="4" max="4" width="8.625" style="0" customWidth="1"/>
    <col min="5" max="5" width="15.875" style="0" customWidth="1"/>
    <col min="6" max="6" width="8.625" style="0" customWidth="1"/>
    <col min="7" max="7" width="17.125" style="0" customWidth="1"/>
    <col min="8" max="8" width="16.75390625" style="0" customWidth="1"/>
    <col min="9" max="9" width="14.75390625" style="11" customWidth="1"/>
  </cols>
  <sheetData>
    <row r="1" spans="1:9" ht="12.75" customHeight="1">
      <c r="A1" s="13"/>
      <c r="B1" s="14"/>
      <c r="C1" s="14"/>
      <c r="D1" s="14"/>
      <c r="E1" s="160" t="s">
        <v>220</v>
      </c>
      <c r="F1" s="160"/>
      <c r="G1" s="160"/>
      <c r="H1" s="161"/>
      <c r="I1" s="15"/>
    </row>
    <row r="2" spans="5:8" ht="59.25" customHeight="1">
      <c r="E2" s="161"/>
      <c r="F2" s="161"/>
      <c r="G2" s="161"/>
      <c r="H2" s="161"/>
    </row>
    <row r="3" spans="1:8" ht="12.75">
      <c r="A3" s="162"/>
      <c r="B3" s="162"/>
      <c r="C3" s="162"/>
      <c r="D3" s="162"/>
      <c r="E3" s="162"/>
      <c r="F3" s="162"/>
      <c r="G3" s="162"/>
      <c r="H3" s="162"/>
    </row>
    <row r="4" spans="1:8" ht="12.75">
      <c r="A4" s="162"/>
      <c r="B4" s="162"/>
      <c r="C4" s="162"/>
      <c r="D4" s="162"/>
      <c r="E4" s="162"/>
      <c r="F4" s="162"/>
      <c r="G4" s="162"/>
      <c r="H4" s="162"/>
    </row>
    <row r="5" spans="1:8" ht="25.5" customHeight="1">
      <c r="A5" s="162" t="s">
        <v>185</v>
      </c>
      <c r="B5" s="162"/>
      <c r="C5" s="162"/>
      <c r="D5" s="162"/>
      <c r="E5" s="162"/>
      <c r="F5" s="162"/>
      <c r="G5" s="162"/>
      <c r="H5" s="162"/>
    </row>
    <row r="6" spans="1:8" ht="12.75" customHeight="1">
      <c r="A6" s="162"/>
      <c r="B6" s="162"/>
      <c r="C6" s="162"/>
      <c r="D6" s="162"/>
      <c r="E6" s="162"/>
      <c r="F6" s="162"/>
      <c r="G6" s="162"/>
      <c r="H6" s="162"/>
    </row>
    <row r="7" spans="1:8" ht="13.5" customHeight="1">
      <c r="A7" s="163" t="s">
        <v>41</v>
      </c>
      <c r="B7" s="163"/>
      <c r="C7" s="163"/>
      <c r="D7" s="163"/>
      <c r="E7" s="163"/>
      <c r="F7" s="163"/>
      <c r="G7" s="163"/>
      <c r="H7" s="163"/>
    </row>
    <row r="8" spans="1:9" ht="12.75" customHeight="1">
      <c r="A8" s="153" t="s">
        <v>0</v>
      </c>
      <c r="B8" s="155" t="s">
        <v>297</v>
      </c>
      <c r="C8" s="157" t="s">
        <v>298</v>
      </c>
      <c r="D8" s="158"/>
      <c r="E8" s="158"/>
      <c r="F8" s="159"/>
      <c r="G8" s="165" t="s">
        <v>299</v>
      </c>
      <c r="H8" s="166"/>
      <c r="I8" s="115"/>
    </row>
    <row r="9" spans="1:9" ht="50.25" customHeight="1">
      <c r="A9" s="154"/>
      <c r="B9" s="156"/>
      <c r="C9" s="99" t="s">
        <v>300</v>
      </c>
      <c r="D9" s="100" t="s">
        <v>301</v>
      </c>
      <c r="E9" s="101" t="s">
        <v>302</v>
      </c>
      <c r="F9" s="102" t="s">
        <v>303</v>
      </c>
      <c r="G9" s="99" t="s">
        <v>181</v>
      </c>
      <c r="H9" s="99" t="s">
        <v>182</v>
      </c>
      <c r="I9" s="99" t="s">
        <v>183</v>
      </c>
    </row>
    <row r="10" spans="1:9" ht="12.75" customHeight="1">
      <c r="A10" s="103">
        <v>1</v>
      </c>
      <c r="B10" s="103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</row>
    <row r="11" spans="1:9" ht="16.5" customHeight="1">
      <c r="A11" s="167" t="s">
        <v>221</v>
      </c>
      <c r="B11" s="119"/>
      <c r="C11" s="168"/>
      <c r="D11" s="168"/>
      <c r="E11" s="168"/>
      <c r="F11" s="168"/>
      <c r="G11" s="152">
        <f>G13+G57+G66+G79+G93+G111+G116</f>
        <v>11310464.78</v>
      </c>
      <c r="H11" s="152">
        <f>H13+H57+H66+H79+H93+H111+H116</f>
        <v>3547950</v>
      </c>
      <c r="I11" s="152">
        <f>I13+I57+I66+I79+I93+I111+I116</f>
        <v>3975670</v>
      </c>
    </row>
    <row r="12" spans="1:9" ht="24.75" customHeight="1">
      <c r="A12" s="167"/>
      <c r="B12" s="120"/>
      <c r="C12" s="168"/>
      <c r="D12" s="168"/>
      <c r="E12" s="168"/>
      <c r="F12" s="168"/>
      <c r="G12" s="152"/>
      <c r="H12" s="152"/>
      <c r="I12" s="152"/>
    </row>
    <row r="13" spans="1:9" ht="15">
      <c r="A13" s="107" t="s">
        <v>42</v>
      </c>
      <c r="B13" s="121">
        <v>956</v>
      </c>
      <c r="C13" s="108" t="s">
        <v>43</v>
      </c>
      <c r="D13" s="108" t="s">
        <v>44</v>
      </c>
      <c r="E13" s="108" t="s">
        <v>180</v>
      </c>
      <c r="F13" s="108" t="s">
        <v>45</v>
      </c>
      <c r="G13" s="109">
        <f>G14+G20+G41+G44+G48</f>
        <v>5493014.09</v>
      </c>
      <c r="H13" s="109">
        <f>H16+H20+H41+H44+H48</f>
        <v>1853941.6</v>
      </c>
      <c r="I13" s="109">
        <f>I16+I20+I41+I44+I48</f>
        <v>2137311.6</v>
      </c>
    </row>
    <row r="14" spans="1:9" ht="25.5">
      <c r="A14" s="107" t="s">
        <v>46</v>
      </c>
      <c r="B14" s="121">
        <v>956</v>
      </c>
      <c r="C14" s="108" t="s">
        <v>43</v>
      </c>
      <c r="D14" s="108" t="s">
        <v>47</v>
      </c>
      <c r="E14" s="108" t="s">
        <v>180</v>
      </c>
      <c r="F14" s="108" t="s">
        <v>45</v>
      </c>
      <c r="G14" s="109">
        <f>G15</f>
        <v>703889.04</v>
      </c>
      <c r="H14" s="109">
        <v>585900</v>
      </c>
      <c r="I14" s="109">
        <v>585900</v>
      </c>
    </row>
    <row r="15" spans="1:9" ht="48">
      <c r="A15" s="110" t="s">
        <v>222</v>
      </c>
      <c r="B15" s="121">
        <v>956</v>
      </c>
      <c r="C15" s="108" t="s">
        <v>43</v>
      </c>
      <c r="D15" s="108" t="s">
        <v>47</v>
      </c>
      <c r="E15" s="108" t="s">
        <v>180</v>
      </c>
      <c r="F15" s="108" t="s">
        <v>223</v>
      </c>
      <c r="G15" s="109">
        <f>G16</f>
        <v>703889.04</v>
      </c>
      <c r="H15" s="109">
        <v>585900</v>
      </c>
      <c r="I15" s="109">
        <v>585900</v>
      </c>
    </row>
    <row r="16" spans="1:9" ht="25.5">
      <c r="A16" s="107" t="s">
        <v>224</v>
      </c>
      <c r="B16" s="121">
        <v>956</v>
      </c>
      <c r="C16" s="108" t="s">
        <v>43</v>
      </c>
      <c r="D16" s="108" t="s">
        <v>47</v>
      </c>
      <c r="E16" s="108" t="s">
        <v>180</v>
      </c>
      <c r="F16" s="111">
        <v>120</v>
      </c>
      <c r="G16" s="109">
        <f>SUM(G17:G19)</f>
        <v>703889.04</v>
      </c>
      <c r="H16" s="109">
        <f>SUM(H17:H19)</f>
        <v>585900</v>
      </c>
      <c r="I16" s="109">
        <f>SUM(I17:I19)</f>
        <v>585900</v>
      </c>
    </row>
    <row r="17" spans="1:9" ht="25.5">
      <c r="A17" s="107" t="s">
        <v>225</v>
      </c>
      <c r="B17" s="121">
        <v>956</v>
      </c>
      <c r="C17" s="108" t="s">
        <v>43</v>
      </c>
      <c r="D17" s="108" t="s">
        <v>47</v>
      </c>
      <c r="E17" s="108" t="s">
        <v>168</v>
      </c>
      <c r="F17" s="111">
        <v>121</v>
      </c>
      <c r="G17" s="109">
        <v>536996</v>
      </c>
      <c r="H17" s="109">
        <v>450000</v>
      </c>
      <c r="I17" s="109">
        <v>450000</v>
      </c>
    </row>
    <row r="18" spans="1:9" ht="38.25">
      <c r="A18" s="107" t="s">
        <v>226</v>
      </c>
      <c r="B18" s="121">
        <v>956</v>
      </c>
      <c r="C18" s="108" t="s">
        <v>43</v>
      </c>
      <c r="D18" s="108" t="s">
        <v>47</v>
      </c>
      <c r="E18" s="108" t="s">
        <v>227</v>
      </c>
      <c r="F18" s="111">
        <v>122</v>
      </c>
      <c r="G18" s="109"/>
      <c r="H18" s="109"/>
      <c r="I18" s="109"/>
    </row>
    <row r="19" spans="1:9" ht="38.25">
      <c r="A19" s="107" t="s">
        <v>228</v>
      </c>
      <c r="B19" s="121">
        <v>956</v>
      </c>
      <c r="C19" s="108" t="s">
        <v>43</v>
      </c>
      <c r="D19" s="108" t="s">
        <v>47</v>
      </c>
      <c r="E19" s="108" t="s">
        <v>169</v>
      </c>
      <c r="F19" s="111">
        <v>129</v>
      </c>
      <c r="G19" s="109">
        <v>166893.04</v>
      </c>
      <c r="H19" s="109">
        <v>135900</v>
      </c>
      <c r="I19" s="109">
        <v>135900</v>
      </c>
    </row>
    <row r="20" spans="1:9" ht="25.5">
      <c r="A20" s="107" t="s">
        <v>48</v>
      </c>
      <c r="B20" s="121">
        <v>956</v>
      </c>
      <c r="C20" s="108" t="s">
        <v>43</v>
      </c>
      <c r="D20" s="108" t="s">
        <v>49</v>
      </c>
      <c r="E20" s="108" t="s">
        <v>180</v>
      </c>
      <c r="F20" s="108" t="s">
        <v>45</v>
      </c>
      <c r="G20" s="109">
        <f>G21+G26+G36</f>
        <v>3445395.0500000003</v>
      </c>
      <c r="H20" s="109">
        <f>H21+H26+H36</f>
        <v>1252341.6</v>
      </c>
      <c r="I20" s="109">
        <f>I21+I26+I36</f>
        <v>1535711.6</v>
      </c>
    </row>
    <row r="21" spans="1:9" ht="48">
      <c r="A21" s="110" t="s">
        <v>222</v>
      </c>
      <c r="B21" s="121">
        <v>956</v>
      </c>
      <c r="C21" s="108" t="s">
        <v>43</v>
      </c>
      <c r="D21" s="108" t="s">
        <v>49</v>
      </c>
      <c r="E21" s="108" t="s">
        <v>180</v>
      </c>
      <c r="F21" s="108" t="s">
        <v>223</v>
      </c>
      <c r="G21" s="109">
        <f>G22</f>
        <v>2890293.21</v>
      </c>
      <c r="H21" s="109">
        <f>H22</f>
        <v>1042000</v>
      </c>
      <c r="I21" s="109">
        <f>I22</f>
        <v>1258270</v>
      </c>
    </row>
    <row r="22" spans="1:9" ht="25.5">
      <c r="A22" s="107" t="s">
        <v>224</v>
      </c>
      <c r="B22" s="121">
        <v>956</v>
      </c>
      <c r="C22" s="108" t="s">
        <v>43</v>
      </c>
      <c r="D22" s="108" t="s">
        <v>49</v>
      </c>
      <c r="E22" s="108" t="s">
        <v>180</v>
      </c>
      <c r="F22" s="108" t="s">
        <v>229</v>
      </c>
      <c r="G22" s="109">
        <f>SUM(G23:G25)</f>
        <v>2890293.21</v>
      </c>
      <c r="H22" s="109">
        <v>1042000</v>
      </c>
      <c r="I22" s="109">
        <f>SUM(I23:I25)</f>
        <v>1258270</v>
      </c>
    </row>
    <row r="23" spans="1:9" ht="25.5">
      <c r="A23" s="107" t="s">
        <v>225</v>
      </c>
      <c r="B23" s="121">
        <v>956</v>
      </c>
      <c r="C23" s="108" t="s">
        <v>43</v>
      </c>
      <c r="D23" s="108" t="s">
        <v>49</v>
      </c>
      <c r="E23" s="108" t="s">
        <v>170</v>
      </c>
      <c r="F23" s="111">
        <v>121</v>
      </c>
      <c r="G23" s="109">
        <v>2123724.24</v>
      </c>
      <c r="H23" s="109">
        <v>800000</v>
      </c>
      <c r="I23" s="109">
        <v>966106</v>
      </c>
    </row>
    <row r="24" spans="1:9" ht="38.25">
      <c r="A24" s="107" t="s">
        <v>226</v>
      </c>
      <c r="B24" s="121">
        <v>956</v>
      </c>
      <c r="C24" s="108" t="s">
        <v>43</v>
      </c>
      <c r="D24" s="108" t="s">
        <v>49</v>
      </c>
      <c r="E24" s="108" t="s">
        <v>171</v>
      </c>
      <c r="F24" s="111">
        <v>122</v>
      </c>
      <c r="G24" s="109">
        <v>124731</v>
      </c>
      <c r="H24" s="109">
        <v>0</v>
      </c>
      <c r="I24" s="109">
        <v>0</v>
      </c>
    </row>
    <row r="25" spans="1:9" ht="38.25">
      <c r="A25" s="107" t="s">
        <v>228</v>
      </c>
      <c r="B25" s="121">
        <v>956</v>
      </c>
      <c r="C25" s="108" t="s">
        <v>43</v>
      </c>
      <c r="D25" s="108" t="s">
        <v>49</v>
      </c>
      <c r="E25" s="108" t="s">
        <v>172</v>
      </c>
      <c r="F25" s="111">
        <v>129</v>
      </c>
      <c r="G25" s="109">
        <v>641837.97</v>
      </c>
      <c r="H25" s="109">
        <v>242000</v>
      </c>
      <c r="I25" s="109">
        <v>292164</v>
      </c>
    </row>
    <row r="26" spans="1:9" ht="25.5">
      <c r="A26" s="107" t="s">
        <v>230</v>
      </c>
      <c r="B26" s="121">
        <v>956</v>
      </c>
      <c r="C26" s="108" t="s">
        <v>43</v>
      </c>
      <c r="D26" s="108" t="s">
        <v>49</v>
      </c>
      <c r="E26" s="108" t="s">
        <v>180</v>
      </c>
      <c r="F26" s="108" t="s">
        <v>231</v>
      </c>
      <c r="G26" s="109">
        <f>G27</f>
        <v>523096.28</v>
      </c>
      <c r="H26" s="109">
        <f>H27</f>
        <v>208341.6</v>
      </c>
      <c r="I26" s="109">
        <f>I28+I29+I30+I31+I32+I33+I34+I35</f>
        <v>275611.6</v>
      </c>
    </row>
    <row r="27" spans="1:9" ht="25.5">
      <c r="A27" s="107" t="s">
        <v>232</v>
      </c>
      <c r="B27" s="121">
        <v>956</v>
      </c>
      <c r="C27" s="108" t="s">
        <v>43</v>
      </c>
      <c r="D27" s="108" t="s">
        <v>49</v>
      </c>
      <c r="E27" s="108" t="s">
        <v>180</v>
      </c>
      <c r="F27" s="108" t="s">
        <v>233</v>
      </c>
      <c r="G27" s="109">
        <f>SUM(G28:G35)</f>
        <v>523096.28</v>
      </c>
      <c r="H27" s="109">
        <f>SUM(H28:H35)</f>
        <v>208341.6</v>
      </c>
      <c r="I27" s="109">
        <f>SUM(I28:I35)</f>
        <v>275611.6</v>
      </c>
    </row>
    <row r="28" spans="1:9" ht="24">
      <c r="A28" s="110" t="s">
        <v>234</v>
      </c>
      <c r="B28" s="121">
        <v>956</v>
      </c>
      <c r="C28" s="108" t="s">
        <v>43</v>
      </c>
      <c r="D28" s="108" t="s">
        <v>49</v>
      </c>
      <c r="E28" s="108" t="s">
        <v>163</v>
      </c>
      <c r="F28" s="111">
        <v>244</v>
      </c>
      <c r="G28" s="109">
        <v>19995.47</v>
      </c>
      <c r="H28" s="109">
        <v>15000</v>
      </c>
      <c r="I28" s="109">
        <v>25000</v>
      </c>
    </row>
    <row r="29" spans="1:9" ht="24">
      <c r="A29" s="110" t="s">
        <v>235</v>
      </c>
      <c r="B29" s="121">
        <v>956</v>
      </c>
      <c r="C29" s="108" t="s">
        <v>43</v>
      </c>
      <c r="D29" s="108" t="s">
        <v>49</v>
      </c>
      <c r="E29" s="108" t="s">
        <v>236</v>
      </c>
      <c r="F29" s="111">
        <v>244</v>
      </c>
      <c r="G29" s="109">
        <v>0</v>
      </c>
      <c r="H29" s="109">
        <v>0</v>
      </c>
      <c r="I29" s="109">
        <v>0</v>
      </c>
    </row>
    <row r="30" spans="1:9" ht="24">
      <c r="A30" s="110" t="s">
        <v>237</v>
      </c>
      <c r="B30" s="121">
        <v>956</v>
      </c>
      <c r="C30" s="108" t="s">
        <v>43</v>
      </c>
      <c r="D30" s="108" t="s">
        <v>49</v>
      </c>
      <c r="E30" s="108" t="s">
        <v>164</v>
      </c>
      <c r="F30" s="111">
        <v>244</v>
      </c>
      <c r="G30" s="109">
        <v>81672.31</v>
      </c>
      <c r="H30" s="109">
        <v>68000</v>
      </c>
      <c r="I30" s="109">
        <v>120000</v>
      </c>
    </row>
    <row r="31" spans="1:9" ht="36">
      <c r="A31" s="110" t="s">
        <v>238</v>
      </c>
      <c r="B31" s="121">
        <v>956</v>
      </c>
      <c r="C31" s="108" t="s">
        <v>43</v>
      </c>
      <c r="D31" s="108" t="s">
        <v>49</v>
      </c>
      <c r="E31" s="108" t="s">
        <v>174</v>
      </c>
      <c r="F31" s="111">
        <v>244</v>
      </c>
      <c r="G31" s="109">
        <v>54967.51</v>
      </c>
      <c r="H31" s="109">
        <v>60000</v>
      </c>
      <c r="I31" s="109">
        <v>0</v>
      </c>
    </row>
    <row r="32" spans="1:9" ht="36">
      <c r="A32" s="110" t="s">
        <v>239</v>
      </c>
      <c r="B32" s="121">
        <v>956</v>
      </c>
      <c r="C32" s="108" t="s">
        <v>43</v>
      </c>
      <c r="D32" s="108" t="s">
        <v>49</v>
      </c>
      <c r="E32" s="108" t="s">
        <v>173</v>
      </c>
      <c r="F32" s="111">
        <v>244</v>
      </c>
      <c r="G32" s="109">
        <v>0</v>
      </c>
      <c r="H32" s="109">
        <v>0</v>
      </c>
      <c r="I32" s="109">
        <v>27611.6</v>
      </c>
    </row>
    <row r="33" spans="1:9" ht="24">
      <c r="A33" s="110" t="s">
        <v>240</v>
      </c>
      <c r="B33" s="121">
        <v>956</v>
      </c>
      <c r="C33" s="108" t="s">
        <v>43</v>
      </c>
      <c r="D33" s="108" t="s">
        <v>49</v>
      </c>
      <c r="E33" s="108" t="s">
        <v>175</v>
      </c>
      <c r="F33" s="111">
        <v>244</v>
      </c>
      <c r="G33" s="109">
        <v>118487.38</v>
      </c>
      <c r="H33" s="109">
        <v>40000</v>
      </c>
      <c r="I33" s="109">
        <v>38000</v>
      </c>
    </row>
    <row r="34" spans="1:9" ht="36">
      <c r="A34" s="110" t="s">
        <v>241</v>
      </c>
      <c r="B34" s="121">
        <v>956</v>
      </c>
      <c r="C34" s="108" t="s">
        <v>43</v>
      </c>
      <c r="D34" s="108" t="s">
        <v>49</v>
      </c>
      <c r="E34" s="108" t="s">
        <v>242</v>
      </c>
      <c r="F34" s="111">
        <v>244</v>
      </c>
      <c r="G34" s="122">
        <v>0</v>
      </c>
      <c r="H34" s="122">
        <v>0</v>
      </c>
      <c r="I34" s="122">
        <v>0</v>
      </c>
    </row>
    <row r="35" spans="1:9" ht="36">
      <c r="A35" s="110" t="s">
        <v>243</v>
      </c>
      <c r="B35" s="121">
        <v>956</v>
      </c>
      <c r="C35" s="108" t="s">
        <v>43</v>
      </c>
      <c r="D35" s="108" t="s">
        <v>49</v>
      </c>
      <c r="E35" s="108" t="s">
        <v>177</v>
      </c>
      <c r="F35" s="111">
        <v>244</v>
      </c>
      <c r="G35" s="123">
        <v>247973.61</v>
      </c>
      <c r="H35" s="123">
        <v>25341.6</v>
      </c>
      <c r="I35" s="123">
        <v>65000</v>
      </c>
    </row>
    <row r="36" spans="1:9" ht="15">
      <c r="A36" s="107" t="s">
        <v>244</v>
      </c>
      <c r="B36" s="121">
        <v>956</v>
      </c>
      <c r="C36" s="108" t="s">
        <v>43</v>
      </c>
      <c r="D36" s="108" t="s">
        <v>49</v>
      </c>
      <c r="E36" s="108" t="s">
        <v>180</v>
      </c>
      <c r="F36" s="108" t="s">
        <v>245</v>
      </c>
      <c r="G36" s="109">
        <f>G37</f>
        <v>32005.56</v>
      </c>
      <c r="H36" s="109">
        <f>H37</f>
        <v>2000</v>
      </c>
      <c r="I36" s="109">
        <f>I37</f>
        <v>1830</v>
      </c>
    </row>
    <row r="37" spans="1:9" ht="15">
      <c r="A37" s="107" t="s">
        <v>246</v>
      </c>
      <c r="B37" s="121">
        <v>956</v>
      </c>
      <c r="C37" s="108" t="s">
        <v>43</v>
      </c>
      <c r="D37" s="108" t="s">
        <v>49</v>
      </c>
      <c r="E37" s="108" t="s">
        <v>176</v>
      </c>
      <c r="F37" s="111">
        <v>850</v>
      </c>
      <c r="G37" s="109">
        <f>SUM(G38:G40)</f>
        <v>32005.56</v>
      </c>
      <c r="H37" s="109">
        <f>H39+H40</f>
        <v>2000</v>
      </c>
      <c r="I37" s="109">
        <f>I39+I40</f>
        <v>1830</v>
      </c>
    </row>
    <row r="38" spans="1:9" ht="25.5">
      <c r="A38" s="107" t="s">
        <v>315</v>
      </c>
      <c r="B38" s="121">
        <v>956</v>
      </c>
      <c r="C38" s="108" t="s">
        <v>43</v>
      </c>
      <c r="D38" s="108" t="s">
        <v>49</v>
      </c>
      <c r="E38" s="108" t="s">
        <v>176</v>
      </c>
      <c r="F38" s="111">
        <v>851</v>
      </c>
      <c r="G38" s="109">
        <v>15777</v>
      </c>
      <c r="H38" s="109">
        <v>2000</v>
      </c>
      <c r="I38" s="109">
        <v>1830</v>
      </c>
    </row>
    <row r="39" spans="1:9" ht="15">
      <c r="A39" s="107" t="s">
        <v>247</v>
      </c>
      <c r="B39" s="121">
        <v>956</v>
      </c>
      <c r="C39" s="108" t="s">
        <v>43</v>
      </c>
      <c r="D39" s="108" t="s">
        <v>49</v>
      </c>
      <c r="E39" s="108" t="s">
        <v>176</v>
      </c>
      <c r="F39" s="111">
        <v>852</v>
      </c>
      <c r="G39" s="109">
        <v>10998</v>
      </c>
      <c r="H39" s="109">
        <v>2000</v>
      </c>
      <c r="I39" s="109">
        <v>1830</v>
      </c>
    </row>
    <row r="40" spans="1:9" ht="15">
      <c r="A40" s="107" t="s">
        <v>179</v>
      </c>
      <c r="B40" s="121">
        <v>956</v>
      </c>
      <c r="C40" s="108" t="s">
        <v>43</v>
      </c>
      <c r="D40" s="108" t="s">
        <v>49</v>
      </c>
      <c r="E40" s="108" t="s">
        <v>176</v>
      </c>
      <c r="F40" s="111">
        <v>853</v>
      </c>
      <c r="G40" s="109">
        <v>5230.56</v>
      </c>
      <c r="H40" s="109">
        <v>0</v>
      </c>
      <c r="I40" s="109">
        <v>0</v>
      </c>
    </row>
    <row r="41" spans="1:9" ht="12.75" customHeight="1">
      <c r="A41" s="112" t="s">
        <v>197</v>
      </c>
      <c r="B41" s="124" t="s">
        <v>304</v>
      </c>
      <c r="C41" s="108" t="s">
        <v>43</v>
      </c>
      <c r="D41" s="108" t="s">
        <v>195</v>
      </c>
      <c r="E41" s="108" t="s">
        <v>248</v>
      </c>
      <c r="F41" s="108" t="s">
        <v>45</v>
      </c>
      <c r="G41" s="109">
        <f>SUM(G42:G43)</f>
        <v>520200</v>
      </c>
      <c r="H41" s="109">
        <v>0</v>
      </c>
      <c r="I41" s="109">
        <v>0</v>
      </c>
    </row>
    <row r="42" spans="1:9" ht="13.5" customHeight="1">
      <c r="A42" s="112" t="s">
        <v>249</v>
      </c>
      <c r="B42" s="124" t="s">
        <v>304</v>
      </c>
      <c r="C42" s="108" t="s">
        <v>43</v>
      </c>
      <c r="D42" s="108" t="s">
        <v>195</v>
      </c>
      <c r="E42" s="108" t="s">
        <v>218</v>
      </c>
      <c r="F42" s="111">
        <v>880</v>
      </c>
      <c r="G42" s="109">
        <v>419000</v>
      </c>
      <c r="H42" s="109">
        <v>0</v>
      </c>
      <c r="I42" s="109">
        <v>0</v>
      </c>
    </row>
    <row r="43" spans="1:9" ht="12.75" customHeight="1">
      <c r="A43" s="112" t="s">
        <v>250</v>
      </c>
      <c r="B43" s="124" t="s">
        <v>304</v>
      </c>
      <c r="C43" s="108" t="s">
        <v>43</v>
      </c>
      <c r="D43" s="108" t="s">
        <v>195</v>
      </c>
      <c r="E43" s="108" t="s">
        <v>219</v>
      </c>
      <c r="F43" s="111">
        <v>880</v>
      </c>
      <c r="G43" s="109">
        <v>101200</v>
      </c>
      <c r="H43" s="109">
        <v>0</v>
      </c>
      <c r="I43" s="109">
        <v>0</v>
      </c>
    </row>
    <row r="44" spans="1:9" ht="15">
      <c r="A44" s="107" t="s">
        <v>71</v>
      </c>
      <c r="B44" s="121">
        <v>956</v>
      </c>
      <c r="C44" s="108" t="s">
        <v>43</v>
      </c>
      <c r="D44" s="108">
        <v>11</v>
      </c>
      <c r="E44" s="108" t="s">
        <v>165</v>
      </c>
      <c r="F44" s="108" t="s">
        <v>45</v>
      </c>
      <c r="G44" s="109">
        <v>15000</v>
      </c>
      <c r="H44" s="109">
        <v>15000</v>
      </c>
      <c r="I44" s="109">
        <v>15000</v>
      </c>
    </row>
    <row r="45" spans="1:9" ht="30.75" customHeight="1">
      <c r="A45" s="173" t="s">
        <v>244</v>
      </c>
      <c r="B45" s="174">
        <v>956</v>
      </c>
      <c r="C45" s="176" t="s">
        <v>43</v>
      </c>
      <c r="D45" s="176">
        <v>11</v>
      </c>
      <c r="E45" s="176" t="s">
        <v>180</v>
      </c>
      <c r="F45" s="177">
        <v>800</v>
      </c>
      <c r="G45" s="164">
        <v>15000</v>
      </c>
      <c r="H45" s="164">
        <v>15000</v>
      </c>
      <c r="I45" s="164">
        <v>15000</v>
      </c>
    </row>
    <row r="46" spans="1:9" ht="12.75" customHeight="1">
      <c r="A46" s="173"/>
      <c r="B46" s="175"/>
      <c r="C46" s="176"/>
      <c r="D46" s="176"/>
      <c r="E46" s="176"/>
      <c r="F46" s="177"/>
      <c r="G46" s="164"/>
      <c r="H46" s="164"/>
      <c r="I46" s="164"/>
    </row>
    <row r="47" spans="1:9" ht="15">
      <c r="A47" s="107" t="s">
        <v>251</v>
      </c>
      <c r="B47" s="121">
        <v>956</v>
      </c>
      <c r="C47" s="108" t="s">
        <v>43</v>
      </c>
      <c r="D47" s="108">
        <v>11</v>
      </c>
      <c r="E47" s="108" t="s">
        <v>252</v>
      </c>
      <c r="F47" s="111">
        <v>870</v>
      </c>
      <c r="G47" s="109">
        <v>15000</v>
      </c>
      <c r="H47" s="109">
        <v>15000</v>
      </c>
      <c r="I47" s="109">
        <v>15000</v>
      </c>
    </row>
    <row r="48" spans="1:9" ht="15">
      <c r="A48" s="107" t="s">
        <v>98</v>
      </c>
      <c r="B48" s="121">
        <v>956</v>
      </c>
      <c r="C48" s="108" t="s">
        <v>43</v>
      </c>
      <c r="D48" s="108">
        <v>13</v>
      </c>
      <c r="E48" s="108" t="s">
        <v>180</v>
      </c>
      <c r="F48" s="108" t="s">
        <v>45</v>
      </c>
      <c r="G48" s="109">
        <f>G49+G54</f>
        <v>808530</v>
      </c>
      <c r="H48" s="109">
        <v>700</v>
      </c>
      <c r="I48" s="109">
        <v>700</v>
      </c>
    </row>
    <row r="49" spans="1:9" ht="25.5">
      <c r="A49" s="107" t="s">
        <v>230</v>
      </c>
      <c r="B49" s="121">
        <v>956</v>
      </c>
      <c r="C49" s="108" t="s">
        <v>43</v>
      </c>
      <c r="D49" s="108" t="s">
        <v>253</v>
      </c>
      <c r="E49" s="108" t="s">
        <v>180</v>
      </c>
      <c r="F49" s="108" t="s">
        <v>231</v>
      </c>
      <c r="G49" s="109">
        <f>G50</f>
        <v>71111</v>
      </c>
      <c r="H49" s="109">
        <v>700</v>
      </c>
      <c r="I49" s="109">
        <v>700</v>
      </c>
    </row>
    <row r="50" spans="1:9" ht="25.5">
      <c r="A50" s="107" t="s">
        <v>232</v>
      </c>
      <c r="B50" s="121">
        <v>956</v>
      </c>
      <c r="C50" s="108" t="s">
        <v>43</v>
      </c>
      <c r="D50" s="108">
        <v>13</v>
      </c>
      <c r="E50" s="108" t="s">
        <v>180</v>
      </c>
      <c r="F50" s="111">
        <v>240</v>
      </c>
      <c r="G50" s="109">
        <f>SUM(G51:G53)</f>
        <v>71111</v>
      </c>
      <c r="H50" s="109">
        <v>700</v>
      </c>
      <c r="I50" s="109">
        <v>700</v>
      </c>
    </row>
    <row r="51" spans="1:9" ht="36">
      <c r="A51" s="110" t="s">
        <v>243</v>
      </c>
      <c r="B51" s="121">
        <v>956</v>
      </c>
      <c r="C51" s="108" t="s">
        <v>43</v>
      </c>
      <c r="D51" s="108">
        <v>13</v>
      </c>
      <c r="E51" s="108" t="s">
        <v>254</v>
      </c>
      <c r="F51" s="111">
        <v>244</v>
      </c>
      <c r="G51" s="109">
        <v>0</v>
      </c>
      <c r="H51" s="109">
        <v>700</v>
      </c>
      <c r="I51" s="109">
        <v>700</v>
      </c>
    </row>
    <row r="52" spans="1:9" ht="60">
      <c r="A52" s="110" t="s">
        <v>312</v>
      </c>
      <c r="B52" s="121">
        <v>956</v>
      </c>
      <c r="C52" s="108" t="s">
        <v>43</v>
      </c>
      <c r="D52" s="108" t="s">
        <v>253</v>
      </c>
      <c r="E52" s="113" t="s">
        <v>319</v>
      </c>
      <c r="F52" s="111">
        <v>244</v>
      </c>
      <c r="G52" s="109">
        <v>71111</v>
      </c>
      <c r="H52" s="109">
        <v>0</v>
      </c>
      <c r="I52" s="109">
        <v>0</v>
      </c>
    </row>
    <row r="53" spans="1:9" ht="24">
      <c r="A53" s="110" t="s">
        <v>240</v>
      </c>
      <c r="B53" s="121">
        <v>956</v>
      </c>
      <c r="C53" s="108" t="s">
        <v>43</v>
      </c>
      <c r="D53" s="108" t="s">
        <v>253</v>
      </c>
      <c r="E53" s="108" t="s">
        <v>175</v>
      </c>
      <c r="F53" s="111">
        <v>244</v>
      </c>
      <c r="G53" s="109">
        <v>0</v>
      </c>
      <c r="H53" s="109"/>
      <c r="I53" s="109"/>
    </row>
    <row r="54" spans="1:9" ht="24">
      <c r="A54" s="110" t="s">
        <v>317</v>
      </c>
      <c r="B54" s="121">
        <v>956</v>
      </c>
      <c r="C54" s="108" t="s">
        <v>43</v>
      </c>
      <c r="D54" s="108" t="s">
        <v>253</v>
      </c>
      <c r="E54" s="108" t="s">
        <v>180</v>
      </c>
      <c r="F54" s="108" t="s">
        <v>318</v>
      </c>
      <c r="G54" s="109">
        <f>G55</f>
        <v>737419</v>
      </c>
      <c r="H54" s="109">
        <v>0</v>
      </c>
      <c r="I54" s="109">
        <v>0</v>
      </c>
    </row>
    <row r="55" spans="1:9" ht="24">
      <c r="A55" s="110" t="s">
        <v>317</v>
      </c>
      <c r="B55" s="121">
        <v>956</v>
      </c>
      <c r="C55" s="108" t="s">
        <v>43</v>
      </c>
      <c r="D55" s="108">
        <v>13</v>
      </c>
      <c r="E55" s="108" t="s">
        <v>180</v>
      </c>
      <c r="F55" s="111">
        <v>414</v>
      </c>
      <c r="G55" s="109">
        <f>G56</f>
        <v>737419</v>
      </c>
      <c r="H55" s="109">
        <v>0</v>
      </c>
      <c r="I55" s="109">
        <v>0</v>
      </c>
    </row>
    <row r="56" spans="1:9" ht="36">
      <c r="A56" s="110" t="s">
        <v>316</v>
      </c>
      <c r="B56" s="121">
        <v>956</v>
      </c>
      <c r="C56" s="108" t="s">
        <v>43</v>
      </c>
      <c r="D56" s="108" t="s">
        <v>253</v>
      </c>
      <c r="E56" s="113" t="s">
        <v>321</v>
      </c>
      <c r="F56" s="111">
        <v>414</v>
      </c>
      <c r="G56" s="109">
        <v>737419</v>
      </c>
      <c r="H56" s="109">
        <v>0</v>
      </c>
      <c r="I56" s="109">
        <v>0</v>
      </c>
    </row>
    <row r="57" spans="1:9" ht="15">
      <c r="A57" s="114" t="s">
        <v>255</v>
      </c>
      <c r="B57" s="121">
        <v>956</v>
      </c>
      <c r="C57" s="108" t="s">
        <v>47</v>
      </c>
      <c r="D57" s="108" t="s">
        <v>44</v>
      </c>
      <c r="E57" s="108" t="s">
        <v>180</v>
      </c>
      <c r="F57" s="108" t="s">
        <v>45</v>
      </c>
      <c r="G57" s="109">
        <f>G58</f>
        <v>72200</v>
      </c>
      <c r="H57" s="109">
        <f>H58</f>
        <v>72200</v>
      </c>
      <c r="I57" s="109">
        <f>I58</f>
        <v>72200</v>
      </c>
    </row>
    <row r="58" spans="1:9" ht="15">
      <c r="A58" s="114" t="s">
        <v>73</v>
      </c>
      <c r="B58" s="121">
        <v>956</v>
      </c>
      <c r="C58" s="108" t="s">
        <v>47</v>
      </c>
      <c r="D58" s="108" t="s">
        <v>50</v>
      </c>
      <c r="E58" s="108" t="s">
        <v>180</v>
      </c>
      <c r="F58" s="108" t="s">
        <v>45</v>
      </c>
      <c r="G58" s="109">
        <f>G59+G63</f>
        <v>72200</v>
      </c>
      <c r="H58" s="109">
        <f>H59+H63</f>
        <v>72200</v>
      </c>
      <c r="I58" s="109">
        <f>I59+I63</f>
        <v>72200</v>
      </c>
    </row>
    <row r="59" spans="1:9" ht="48">
      <c r="A59" s="110" t="s">
        <v>222</v>
      </c>
      <c r="B59" s="121">
        <v>956</v>
      </c>
      <c r="C59" s="108" t="s">
        <v>47</v>
      </c>
      <c r="D59" s="108" t="s">
        <v>50</v>
      </c>
      <c r="E59" s="108" t="s">
        <v>180</v>
      </c>
      <c r="F59" s="108" t="s">
        <v>223</v>
      </c>
      <c r="G59" s="109">
        <f>SUM(G61:G62)</f>
        <v>70100</v>
      </c>
      <c r="H59" s="109">
        <f>SUM(H61:H62)</f>
        <v>70100</v>
      </c>
      <c r="I59" s="109">
        <f>SUM(I61:I62)</f>
        <v>70100</v>
      </c>
    </row>
    <row r="60" spans="1:9" ht="25.5">
      <c r="A60" s="107" t="s">
        <v>224</v>
      </c>
      <c r="B60" s="121">
        <v>956</v>
      </c>
      <c r="C60" s="108" t="s">
        <v>47</v>
      </c>
      <c r="D60" s="108" t="s">
        <v>50</v>
      </c>
      <c r="E60" s="108" t="s">
        <v>180</v>
      </c>
      <c r="F60" s="108" t="s">
        <v>229</v>
      </c>
      <c r="G60" s="109">
        <f>SUM(G61+G62)</f>
        <v>70100</v>
      </c>
      <c r="H60" s="109">
        <f>SUM(H61+H62)</f>
        <v>70100</v>
      </c>
      <c r="I60" s="109">
        <f>SUM(I61+I62)</f>
        <v>70100</v>
      </c>
    </row>
    <row r="61" spans="1:9" ht="25.5">
      <c r="A61" s="107" t="s">
        <v>225</v>
      </c>
      <c r="B61" s="121">
        <v>956</v>
      </c>
      <c r="C61" s="108" t="s">
        <v>47</v>
      </c>
      <c r="D61" s="108" t="s">
        <v>50</v>
      </c>
      <c r="E61" s="108" t="s">
        <v>198</v>
      </c>
      <c r="F61" s="111">
        <v>121</v>
      </c>
      <c r="G61" s="109">
        <v>53840.24</v>
      </c>
      <c r="H61" s="109">
        <v>53840.24</v>
      </c>
      <c r="I61" s="109">
        <v>53840.24</v>
      </c>
    </row>
    <row r="62" spans="1:9" ht="38.25">
      <c r="A62" s="107" t="s">
        <v>228</v>
      </c>
      <c r="B62" s="121">
        <v>956</v>
      </c>
      <c r="C62" s="108" t="s">
        <v>47</v>
      </c>
      <c r="D62" s="108" t="s">
        <v>50</v>
      </c>
      <c r="E62" s="108" t="s">
        <v>198</v>
      </c>
      <c r="F62" s="111">
        <v>129</v>
      </c>
      <c r="G62" s="109">
        <v>16259.76</v>
      </c>
      <c r="H62" s="109">
        <v>16259.76</v>
      </c>
      <c r="I62" s="109">
        <v>16259.76</v>
      </c>
    </row>
    <row r="63" spans="1:9" ht="25.5">
      <c r="A63" s="107" t="s">
        <v>230</v>
      </c>
      <c r="B63" s="121">
        <v>956</v>
      </c>
      <c r="C63" s="108" t="s">
        <v>47</v>
      </c>
      <c r="D63" s="108" t="s">
        <v>50</v>
      </c>
      <c r="E63" s="108" t="s">
        <v>180</v>
      </c>
      <c r="F63" s="108" t="s">
        <v>231</v>
      </c>
      <c r="G63" s="109">
        <f aca="true" t="shared" si="0" ref="G63:I64">G64</f>
        <v>2100</v>
      </c>
      <c r="H63" s="109">
        <f t="shared" si="0"/>
        <v>2100</v>
      </c>
      <c r="I63" s="109">
        <f t="shared" si="0"/>
        <v>2100</v>
      </c>
    </row>
    <row r="64" spans="1:9" ht="25.5">
      <c r="A64" s="107" t="s">
        <v>232</v>
      </c>
      <c r="B64" s="121">
        <v>956</v>
      </c>
      <c r="C64" s="108" t="s">
        <v>47</v>
      </c>
      <c r="D64" s="108" t="s">
        <v>50</v>
      </c>
      <c r="E64" s="108" t="s">
        <v>180</v>
      </c>
      <c r="F64" s="111">
        <v>240</v>
      </c>
      <c r="G64" s="109">
        <f t="shared" si="0"/>
        <v>2100</v>
      </c>
      <c r="H64" s="109">
        <f t="shared" si="0"/>
        <v>2100</v>
      </c>
      <c r="I64" s="109">
        <f t="shared" si="0"/>
        <v>2100</v>
      </c>
    </row>
    <row r="65" spans="1:9" ht="36">
      <c r="A65" s="110" t="s">
        <v>243</v>
      </c>
      <c r="B65" s="121">
        <v>956</v>
      </c>
      <c r="C65" s="108" t="s">
        <v>47</v>
      </c>
      <c r="D65" s="108" t="s">
        <v>50</v>
      </c>
      <c r="E65" s="108" t="s">
        <v>198</v>
      </c>
      <c r="F65" s="111">
        <v>244</v>
      </c>
      <c r="G65" s="109">
        <v>2100</v>
      </c>
      <c r="H65" s="109">
        <v>2100</v>
      </c>
      <c r="I65" s="109">
        <v>2100</v>
      </c>
    </row>
    <row r="66" spans="1:9" ht="15">
      <c r="A66" s="114" t="s">
        <v>166</v>
      </c>
      <c r="B66" s="121">
        <v>956</v>
      </c>
      <c r="C66" s="108" t="s">
        <v>49</v>
      </c>
      <c r="D66" s="108" t="s">
        <v>44</v>
      </c>
      <c r="E66" s="108" t="s">
        <v>180</v>
      </c>
      <c r="F66" s="108" t="s">
        <v>45</v>
      </c>
      <c r="G66" s="109">
        <f>G67+G74</f>
        <v>1436511.09</v>
      </c>
      <c r="H66" s="109">
        <f>H67+H74</f>
        <v>737800</v>
      </c>
      <c r="I66" s="109">
        <f>I67+I74</f>
        <v>824900</v>
      </c>
    </row>
    <row r="67" spans="1:9" ht="15">
      <c r="A67" s="114" t="s">
        <v>99</v>
      </c>
      <c r="B67" s="121">
        <v>956</v>
      </c>
      <c r="C67" s="108" t="s">
        <v>49</v>
      </c>
      <c r="D67" s="108" t="s">
        <v>43</v>
      </c>
      <c r="E67" s="108" t="s">
        <v>180</v>
      </c>
      <c r="F67" s="108" t="s">
        <v>45</v>
      </c>
      <c r="G67" s="109">
        <f>G68+G71</f>
        <v>44500</v>
      </c>
      <c r="H67" s="109">
        <f>H68+H71</f>
        <v>44500</v>
      </c>
      <c r="I67" s="109">
        <f>I68+I71</f>
        <v>44500</v>
      </c>
    </row>
    <row r="68" spans="1:9" ht="25.5">
      <c r="A68" s="107" t="s">
        <v>224</v>
      </c>
      <c r="B68" s="121">
        <v>956</v>
      </c>
      <c r="C68" s="108" t="s">
        <v>49</v>
      </c>
      <c r="D68" s="108" t="s">
        <v>43</v>
      </c>
      <c r="E68" s="108" t="s">
        <v>180</v>
      </c>
      <c r="F68" s="108" t="s">
        <v>229</v>
      </c>
      <c r="G68" s="109">
        <f>SUM(G69+G70)</f>
        <v>42336.04</v>
      </c>
      <c r="H68" s="109">
        <f>SUM(H69+H70)</f>
        <v>42336.04</v>
      </c>
      <c r="I68" s="109">
        <f>SUM(I69+I70)</f>
        <v>42336.04</v>
      </c>
    </row>
    <row r="69" spans="1:9" ht="25.5">
      <c r="A69" s="107" t="s">
        <v>225</v>
      </c>
      <c r="B69" s="121">
        <v>956</v>
      </c>
      <c r="C69" s="108" t="s">
        <v>49</v>
      </c>
      <c r="D69" s="108" t="s">
        <v>43</v>
      </c>
      <c r="E69" s="108">
        <v>6130173110</v>
      </c>
      <c r="F69" s="111">
        <v>121</v>
      </c>
      <c r="G69" s="109">
        <v>32516.16</v>
      </c>
      <c r="H69" s="109">
        <v>32516.16</v>
      </c>
      <c r="I69" s="109">
        <v>32516.16</v>
      </c>
    </row>
    <row r="70" spans="1:9" ht="38.25">
      <c r="A70" s="107" t="s">
        <v>228</v>
      </c>
      <c r="B70" s="121">
        <v>956</v>
      </c>
      <c r="C70" s="108" t="s">
        <v>49</v>
      </c>
      <c r="D70" s="108" t="s">
        <v>43</v>
      </c>
      <c r="E70" s="108" t="s">
        <v>178</v>
      </c>
      <c r="F70" s="111">
        <v>129</v>
      </c>
      <c r="G70" s="109">
        <v>9819.88</v>
      </c>
      <c r="H70" s="109">
        <v>9819.88</v>
      </c>
      <c r="I70" s="109">
        <v>9819.88</v>
      </c>
    </row>
    <row r="71" spans="1:9" ht="25.5">
      <c r="A71" s="107" t="s">
        <v>230</v>
      </c>
      <c r="B71" s="121">
        <v>956</v>
      </c>
      <c r="C71" s="108" t="s">
        <v>49</v>
      </c>
      <c r="D71" s="108" t="s">
        <v>43</v>
      </c>
      <c r="E71" s="108" t="s">
        <v>180</v>
      </c>
      <c r="F71" s="111">
        <v>200</v>
      </c>
      <c r="G71" s="109">
        <f aca="true" t="shared" si="1" ref="G71:I72">G72</f>
        <v>2163.96</v>
      </c>
      <c r="H71" s="109">
        <f t="shared" si="1"/>
        <v>2163.96</v>
      </c>
      <c r="I71" s="109">
        <f t="shared" si="1"/>
        <v>2163.96</v>
      </c>
    </row>
    <row r="72" spans="1:9" ht="25.5">
      <c r="A72" s="107" t="s">
        <v>232</v>
      </c>
      <c r="B72" s="121">
        <v>956</v>
      </c>
      <c r="C72" s="108" t="s">
        <v>49</v>
      </c>
      <c r="D72" s="108" t="s">
        <v>43</v>
      </c>
      <c r="E72" s="108" t="s">
        <v>180</v>
      </c>
      <c r="F72" s="111">
        <v>240</v>
      </c>
      <c r="G72" s="109">
        <f t="shared" si="1"/>
        <v>2163.96</v>
      </c>
      <c r="H72" s="109">
        <f t="shared" si="1"/>
        <v>2163.96</v>
      </c>
      <c r="I72" s="109">
        <f t="shared" si="1"/>
        <v>2163.96</v>
      </c>
    </row>
    <row r="73" spans="1:9" ht="36">
      <c r="A73" s="110" t="s">
        <v>243</v>
      </c>
      <c r="B73" s="121">
        <v>956</v>
      </c>
      <c r="C73" s="108" t="s">
        <v>49</v>
      </c>
      <c r="D73" s="108" t="s">
        <v>43</v>
      </c>
      <c r="E73" s="108" t="s">
        <v>178</v>
      </c>
      <c r="F73" s="111">
        <v>244</v>
      </c>
      <c r="G73" s="109">
        <v>2163.96</v>
      </c>
      <c r="H73" s="109">
        <v>2163.96</v>
      </c>
      <c r="I73" s="109">
        <v>2163.96</v>
      </c>
    </row>
    <row r="74" spans="1:9" ht="15">
      <c r="A74" s="107" t="s">
        <v>256</v>
      </c>
      <c r="B74" s="121">
        <v>956</v>
      </c>
      <c r="C74" s="108" t="s">
        <v>49</v>
      </c>
      <c r="D74" s="108" t="s">
        <v>84</v>
      </c>
      <c r="E74" s="108" t="s">
        <v>248</v>
      </c>
      <c r="F74" s="108" t="s">
        <v>45</v>
      </c>
      <c r="G74" s="109">
        <f>G75</f>
        <v>1392011.09</v>
      </c>
      <c r="H74" s="109">
        <v>693300</v>
      </c>
      <c r="I74" s="109">
        <v>780400</v>
      </c>
    </row>
    <row r="75" spans="1:9" ht="25.5">
      <c r="A75" s="107" t="s">
        <v>230</v>
      </c>
      <c r="B75" s="121">
        <v>956</v>
      </c>
      <c r="C75" s="108" t="s">
        <v>49</v>
      </c>
      <c r="D75" s="108" t="s">
        <v>84</v>
      </c>
      <c r="E75" s="108" t="s">
        <v>180</v>
      </c>
      <c r="F75" s="108" t="s">
        <v>231</v>
      </c>
      <c r="G75" s="109">
        <f>G76</f>
        <v>1392011.09</v>
      </c>
      <c r="H75" s="109">
        <f>H76</f>
        <v>693300</v>
      </c>
      <c r="I75" s="109">
        <f>I76</f>
        <v>780400</v>
      </c>
    </row>
    <row r="76" spans="1:9" ht="25.5">
      <c r="A76" s="107" t="s">
        <v>232</v>
      </c>
      <c r="B76" s="121">
        <v>956</v>
      </c>
      <c r="C76" s="108" t="s">
        <v>49</v>
      </c>
      <c r="D76" s="108" t="s">
        <v>84</v>
      </c>
      <c r="E76" s="108" t="s">
        <v>180</v>
      </c>
      <c r="F76" s="108" t="s">
        <v>233</v>
      </c>
      <c r="G76" s="109">
        <f>G77+G78</f>
        <v>1392011.09</v>
      </c>
      <c r="H76" s="109">
        <f>H77+H78</f>
        <v>693300</v>
      </c>
      <c r="I76" s="109">
        <f>I77+I78</f>
        <v>780400</v>
      </c>
    </row>
    <row r="77" spans="1:9" ht="127.5">
      <c r="A77" s="107" t="s">
        <v>313</v>
      </c>
      <c r="B77" s="121">
        <v>956</v>
      </c>
      <c r="C77" s="108" t="s">
        <v>49</v>
      </c>
      <c r="D77" s="108" t="s">
        <v>84</v>
      </c>
      <c r="E77" s="108">
        <v>5222247005</v>
      </c>
      <c r="F77" s="111">
        <v>244</v>
      </c>
      <c r="G77" s="109">
        <v>1392011.09</v>
      </c>
      <c r="H77" s="109">
        <v>693300</v>
      </c>
      <c r="I77" s="109">
        <v>780400</v>
      </c>
    </row>
    <row r="78" spans="1:9" ht="38.25">
      <c r="A78" s="107" t="s">
        <v>257</v>
      </c>
      <c r="B78" s="121">
        <v>956</v>
      </c>
      <c r="C78" s="108" t="s">
        <v>49</v>
      </c>
      <c r="D78" s="108" t="s">
        <v>84</v>
      </c>
      <c r="E78" s="108">
        <v>5222247006</v>
      </c>
      <c r="F78" s="111">
        <v>244</v>
      </c>
      <c r="G78" s="109">
        <v>0</v>
      </c>
      <c r="H78" s="109">
        <v>0</v>
      </c>
      <c r="I78" s="109">
        <v>0</v>
      </c>
    </row>
    <row r="79" spans="1:9" ht="15">
      <c r="A79" s="107" t="s">
        <v>53</v>
      </c>
      <c r="B79" s="121">
        <v>956</v>
      </c>
      <c r="C79" s="108" t="s">
        <v>54</v>
      </c>
      <c r="D79" s="108" t="s">
        <v>44</v>
      </c>
      <c r="E79" s="108" t="s">
        <v>180</v>
      </c>
      <c r="F79" s="108" t="s">
        <v>45</v>
      </c>
      <c r="G79" s="109">
        <f>G80+G87</f>
        <v>3305534</v>
      </c>
      <c r="H79" s="109">
        <v>90000</v>
      </c>
      <c r="I79" s="109">
        <v>90000</v>
      </c>
    </row>
    <row r="80" spans="1:9" ht="15">
      <c r="A80" s="114" t="s">
        <v>290</v>
      </c>
      <c r="B80" s="121">
        <v>956</v>
      </c>
      <c r="C80" s="108" t="s">
        <v>54</v>
      </c>
      <c r="D80" s="108" t="s">
        <v>47</v>
      </c>
      <c r="E80" s="108" t="s">
        <v>180</v>
      </c>
      <c r="F80" s="108" t="s">
        <v>45</v>
      </c>
      <c r="G80" s="109">
        <f aca="true" t="shared" si="2" ref="G80:I81">G81</f>
        <v>2384860</v>
      </c>
      <c r="H80" s="109">
        <f t="shared" si="2"/>
        <v>0</v>
      </c>
      <c r="I80" s="109">
        <f t="shared" si="2"/>
        <v>0</v>
      </c>
    </row>
    <row r="81" spans="1:9" ht="25.5">
      <c r="A81" s="107" t="s">
        <v>230</v>
      </c>
      <c r="B81" s="121">
        <v>956</v>
      </c>
      <c r="C81" s="108" t="s">
        <v>54</v>
      </c>
      <c r="D81" s="108" t="s">
        <v>47</v>
      </c>
      <c r="E81" s="108" t="s">
        <v>180</v>
      </c>
      <c r="F81" s="108" t="s">
        <v>231</v>
      </c>
      <c r="G81" s="109">
        <f t="shared" si="2"/>
        <v>2384860</v>
      </c>
      <c r="H81" s="109">
        <f t="shared" si="2"/>
        <v>0</v>
      </c>
      <c r="I81" s="109">
        <f t="shared" si="2"/>
        <v>0</v>
      </c>
    </row>
    <row r="82" spans="1:9" ht="25.5">
      <c r="A82" s="107" t="s">
        <v>232</v>
      </c>
      <c r="B82" s="121">
        <v>956</v>
      </c>
      <c r="C82" s="108" t="s">
        <v>54</v>
      </c>
      <c r="D82" s="108" t="s">
        <v>47</v>
      </c>
      <c r="E82" s="108" t="s">
        <v>216</v>
      </c>
      <c r="F82" s="108" t="s">
        <v>233</v>
      </c>
      <c r="G82" s="109">
        <f>SUM(G83:G86)</f>
        <v>2384860</v>
      </c>
      <c r="H82" s="109">
        <f>H86</f>
        <v>0</v>
      </c>
      <c r="I82" s="109">
        <f>I86</f>
        <v>0</v>
      </c>
    </row>
    <row r="83" spans="1:9" ht="15" customHeight="1">
      <c r="A83" s="169" t="s">
        <v>314</v>
      </c>
      <c r="B83" s="125">
        <v>956</v>
      </c>
      <c r="C83" s="116" t="s">
        <v>54</v>
      </c>
      <c r="D83" s="116" t="s">
        <v>47</v>
      </c>
      <c r="E83" s="116" t="s">
        <v>322</v>
      </c>
      <c r="F83" s="117">
        <v>243</v>
      </c>
      <c r="G83" s="118">
        <v>889866.24</v>
      </c>
      <c r="H83" s="118">
        <v>0</v>
      </c>
      <c r="I83" s="118">
        <v>0</v>
      </c>
    </row>
    <row r="84" spans="1:9" ht="15">
      <c r="A84" s="170"/>
      <c r="B84" s="125">
        <v>956</v>
      </c>
      <c r="C84" s="116" t="s">
        <v>54</v>
      </c>
      <c r="D84" s="116" t="s">
        <v>47</v>
      </c>
      <c r="E84" s="116" t="s">
        <v>322</v>
      </c>
      <c r="F84" s="117">
        <v>243</v>
      </c>
      <c r="G84" s="118">
        <v>18193.76</v>
      </c>
      <c r="H84" s="118"/>
      <c r="I84" s="118"/>
    </row>
    <row r="85" spans="1:9" ht="15" customHeight="1">
      <c r="A85" s="169" t="s">
        <v>306</v>
      </c>
      <c r="B85" s="125">
        <v>956</v>
      </c>
      <c r="C85" s="116" t="s">
        <v>54</v>
      </c>
      <c r="D85" s="116" t="s">
        <v>47</v>
      </c>
      <c r="E85" s="116" t="s">
        <v>322</v>
      </c>
      <c r="F85" s="117">
        <v>244</v>
      </c>
      <c r="G85" s="118">
        <v>1447211.04</v>
      </c>
      <c r="H85" s="118"/>
      <c r="I85" s="118"/>
    </row>
    <row r="86" spans="1:9" ht="15">
      <c r="A86" s="171"/>
      <c r="B86" s="125">
        <v>956</v>
      </c>
      <c r="C86" s="116" t="s">
        <v>54</v>
      </c>
      <c r="D86" s="116" t="s">
        <v>47</v>
      </c>
      <c r="E86" s="116" t="s">
        <v>322</v>
      </c>
      <c r="F86" s="117">
        <v>244</v>
      </c>
      <c r="G86" s="118">
        <v>29588.96</v>
      </c>
      <c r="H86" s="118">
        <v>0</v>
      </c>
      <c r="I86" s="118">
        <v>0</v>
      </c>
    </row>
    <row r="87" spans="1:9" ht="15">
      <c r="A87" s="114" t="s">
        <v>55</v>
      </c>
      <c r="B87" s="121">
        <v>956</v>
      </c>
      <c r="C87" s="108" t="s">
        <v>54</v>
      </c>
      <c r="D87" s="108" t="s">
        <v>50</v>
      </c>
      <c r="E87" s="108" t="s">
        <v>180</v>
      </c>
      <c r="F87" s="108" t="s">
        <v>45</v>
      </c>
      <c r="G87" s="109">
        <f aca="true" t="shared" si="3" ref="G87:I88">G88</f>
        <v>920674</v>
      </c>
      <c r="H87" s="109">
        <f t="shared" si="3"/>
        <v>90000</v>
      </c>
      <c r="I87" s="109">
        <f t="shared" si="3"/>
        <v>90000</v>
      </c>
    </row>
    <row r="88" spans="1:9" ht="25.5">
      <c r="A88" s="107" t="s">
        <v>230</v>
      </c>
      <c r="B88" s="121">
        <v>956</v>
      </c>
      <c r="C88" s="108" t="s">
        <v>54</v>
      </c>
      <c r="D88" s="108" t="s">
        <v>50</v>
      </c>
      <c r="E88" s="108" t="s">
        <v>180</v>
      </c>
      <c r="F88" s="108" t="s">
        <v>231</v>
      </c>
      <c r="G88" s="109">
        <f t="shared" si="3"/>
        <v>920674</v>
      </c>
      <c r="H88" s="109">
        <f t="shared" si="3"/>
        <v>90000</v>
      </c>
      <c r="I88" s="109">
        <f t="shared" si="3"/>
        <v>90000</v>
      </c>
    </row>
    <row r="89" spans="1:9" ht="25.5">
      <c r="A89" s="107" t="s">
        <v>232</v>
      </c>
      <c r="B89" s="121">
        <v>956</v>
      </c>
      <c r="C89" s="108" t="s">
        <v>54</v>
      </c>
      <c r="D89" s="108" t="s">
        <v>50</v>
      </c>
      <c r="E89" s="108" t="s">
        <v>216</v>
      </c>
      <c r="F89" s="108" t="s">
        <v>233</v>
      </c>
      <c r="G89" s="109">
        <f>SUM(G90:G92)</f>
        <v>920674</v>
      </c>
      <c r="H89" s="109">
        <f>H90</f>
        <v>90000</v>
      </c>
      <c r="I89" s="109">
        <f>I90</f>
        <v>90000</v>
      </c>
    </row>
    <row r="90" spans="1:9" ht="38.25">
      <c r="A90" s="107" t="s">
        <v>258</v>
      </c>
      <c r="B90" s="121">
        <v>956</v>
      </c>
      <c r="C90" s="108" t="s">
        <v>54</v>
      </c>
      <c r="D90" s="108" t="s">
        <v>50</v>
      </c>
      <c r="E90" s="108" t="s">
        <v>323</v>
      </c>
      <c r="F90" s="111">
        <v>244</v>
      </c>
      <c r="G90" s="109">
        <v>8000</v>
      </c>
      <c r="H90" s="109">
        <v>90000</v>
      </c>
      <c r="I90" s="109">
        <v>90000</v>
      </c>
    </row>
    <row r="91" spans="1:9" ht="15" customHeight="1">
      <c r="A91" s="172" t="s">
        <v>307</v>
      </c>
      <c r="B91" s="125">
        <v>956</v>
      </c>
      <c r="C91" s="116" t="s">
        <v>54</v>
      </c>
      <c r="D91" s="116" t="s">
        <v>50</v>
      </c>
      <c r="E91" s="116" t="s">
        <v>326</v>
      </c>
      <c r="F91" s="117">
        <v>244</v>
      </c>
      <c r="G91" s="118">
        <v>728052</v>
      </c>
      <c r="H91" s="109"/>
      <c r="I91" s="109"/>
    </row>
    <row r="92" spans="1:9" ht="15">
      <c r="A92" s="171"/>
      <c r="B92" s="125">
        <v>956</v>
      </c>
      <c r="C92" s="116" t="s">
        <v>54</v>
      </c>
      <c r="D92" s="116" t="s">
        <v>50</v>
      </c>
      <c r="E92" s="116" t="s">
        <v>326</v>
      </c>
      <c r="F92" s="117">
        <v>244</v>
      </c>
      <c r="G92" s="118">
        <v>184622</v>
      </c>
      <c r="H92" s="126" t="s">
        <v>320</v>
      </c>
      <c r="I92" s="126" t="s">
        <v>320</v>
      </c>
    </row>
    <row r="93" spans="1:9" ht="15">
      <c r="A93" s="107" t="s">
        <v>56</v>
      </c>
      <c r="B93" s="121">
        <v>956</v>
      </c>
      <c r="C93" s="108" t="s">
        <v>52</v>
      </c>
      <c r="D93" s="108" t="s">
        <v>44</v>
      </c>
      <c r="E93" s="108" t="s">
        <v>180</v>
      </c>
      <c r="F93" s="108" t="s">
        <v>45</v>
      </c>
      <c r="G93" s="109">
        <f>G94+G99+G107</f>
        <v>852847.2</v>
      </c>
      <c r="H93" s="126">
        <f>H94+H99</f>
        <v>629750</v>
      </c>
      <c r="I93" s="109">
        <f>I94+I99</f>
        <v>687000</v>
      </c>
    </row>
    <row r="94" spans="1:9" ht="48">
      <c r="A94" s="110" t="s">
        <v>222</v>
      </c>
      <c r="B94" s="121">
        <v>956</v>
      </c>
      <c r="C94" s="108" t="s">
        <v>52</v>
      </c>
      <c r="D94" s="108" t="s">
        <v>43</v>
      </c>
      <c r="E94" s="108" t="s">
        <v>180</v>
      </c>
      <c r="F94" s="108" t="s">
        <v>223</v>
      </c>
      <c r="G94" s="109">
        <f>G95</f>
        <v>552202.1</v>
      </c>
      <c r="H94" s="109">
        <f>H95</f>
        <v>481750</v>
      </c>
      <c r="I94" s="109">
        <f>I95</f>
        <v>482000</v>
      </c>
    </row>
    <row r="95" spans="1:9" ht="15">
      <c r="A95" s="107" t="s">
        <v>259</v>
      </c>
      <c r="B95" s="121">
        <v>956</v>
      </c>
      <c r="C95" s="108" t="s">
        <v>52</v>
      </c>
      <c r="D95" s="108" t="s">
        <v>43</v>
      </c>
      <c r="E95" s="108" t="s">
        <v>180</v>
      </c>
      <c r="F95" s="108" t="s">
        <v>260</v>
      </c>
      <c r="G95" s="127">
        <f>SUM(G96:G98)</f>
        <v>552202.1</v>
      </c>
      <c r="H95" s="127">
        <f>H96+H97+H98</f>
        <v>481750</v>
      </c>
      <c r="I95" s="127">
        <v>482000</v>
      </c>
    </row>
    <row r="96" spans="1:9" ht="15">
      <c r="A96" s="107" t="s">
        <v>261</v>
      </c>
      <c r="B96" s="121">
        <v>956</v>
      </c>
      <c r="C96" s="108" t="s">
        <v>52</v>
      </c>
      <c r="D96" s="108" t="s">
        <v>43</v>
      </c>
      <c r="E96" s="108" t="s">
        <v>262</v>
      </c>
      <c r="F96" s="111">
        <v>111</v>
      </c>
      <c r="G96" s="127">
        <v>414284</v>
      </c>
      <c r="H96" s="127">
        <v>369639</v>
      </c>
      <c r="I96" s="127">
        <v>370000</v>
      </c>
    </row>
    <row r="97" spans="1:9" ht="25.5">
      <c r="A97" s="107" t="s">
        <v>263</v>
      </c>
      <c r="B97" s="121">
        <v>956</v>
      </c>
      <c r="C97" s="108" t="s">
        <v>52</v>
      </c>
      <c r="D97" s="108" t="s">
        <v>43</v>
      </c>
      <c r="E97" s="108" t="s">
        <v>264</v>
      </c>
      <c r="F97" s="111">
        <v>112</v>
      </c>
      <c r="G97" s="127">
        <v>3061</v>
      </c>
      <c r="H97" s="127">
        <v>0</v>
      </c>
      <c r="I97" s="127">
        <v>0</v>
      </c>
    </row>
    <row r="98" spans="1:9" ht="38.25">
      <c r="A98" s="107" t="s">
        <v>265</v>
      </c>
      <c r="B98" s="121">
        <v>956</v>
      </c>
      <c r="C98" s="108" t="s">
        <v>52</v>
      </c>
      <c r="D98" s="108" t="s">
        <v>43</v>
      </c>
      <c r="E98" s="108">
        <v>4402199003</v>
      </c>
      <c r="F98" s="111">
        <v>119</v>
      </c>
      <c r="G98" s="127">
        <v>134857.1</v>
      </c>
      <c r="H98" s="127">
        <v>112111</v>
      </c>
      <c r="I98" s="127">
        <v>112000</v>
      </c>
    </row>
    <row r="99" spans="1:9" ht="25.5">
      <c r="A99" s="107" t="s">
        <v>230</v>
      </c>
      <c r="B99" s="121">
        <v>956</v>
      </c>
      <c r="C99" s="108" t="s">
        <v>52</v>
      </c>
      <c r="D99" s="108" t="s">
        <v>43</v>
      </c>
      <c r="E99" s="108" t="s">
        <v>180</v>
      </c>
      <c r="F99" s="111">
        <v>200</v>
      </c>
      <c r="G99" s="127">
        <f>G100</f>
        <v>299681.1</v>
      </c>
      <c r="H99" s="127">
        <f>H100</f>
        <v>148000</v>
      </c>
      <c r="I99" s="127">
        <f>I100</f>
        <v>205000</v>
      </c>
    </row>
    <row r="100" spans="1:9" ht="25.5">
      <c r="A100" s="107" t="s">
        <v>232</v>
      </c>
      <c r="B100" s="121">
        <v>956</v>
      </c>
      <c r="C100" s="108" t="s">
        <v>52</v>
      </c>
      <c r="D100" s="108" t="s">
        <v>43</v>
      </c>
      <c r="E100" s="108" t="s">
        <v>180</v>
      </c>
      <c r="F100" s="111">
        <v>240</v>
      </c>
      <c r="G100" s="127">
        <f>SUM(G101:G106)</f>
        <v>299681.1</v>
      </c>
      <c r="H100" s="127">
        <f>SUM(H101:H106)</f>
        <v>148000</v>
      </c>
      <c r="I100" s="127">
        <f>SUM(I101:I106)</f>
        <v>205000</v>
      </c>
    </row>
    <row r="101" spans="1:9" ht="36">
      <c r="A101" s="110" t="s">
        <v>266</v>
      </c>
      <c r="B101" s="121">
        <v>956</v>
      </c>
      <c r="C101" s="108" t="s">
        <v>52</v>
      </c>
      <c r="D101" s="108" t="s">
        <v>43</v>
      </c>
      <c r="E101" s="108">
        <v>4402299003</v>
      </c>
      <c r="F101" s="111">
        <v>244</v>
      </c>
      <c r="G101" s="127">
        <v>109398.86</v>
      </c>
      <c r="H101" s="127">
        <v>53000</v>
      </c>
      <c r="I101" s="127">
        <v>100000</v>
      </c>
    </row>
    <row r="102" spans="1:9" ht="36">
      <c r="A102" s="110" t="s">
        <v>267</v>
      </c>
      <c r="B102" s="121">
        <v>956</v>
      </c>
      <c r="C102" s="108" t="s">
        <v>52</v>
      </c>
      <c r="D102" s="108" t="s">
        <v>43</v>
      </c>
      <c r="E102" s="108" t="s">
        <v>268</v>
      </c>
      <c r="F102" s="111">
        <v>244</v>
      </c>
      <c r="G102" s="127">
        <v>57905.24</v>
      </c>
      <c r="H102" s="127">
        <v>80000</v>
      </c>
      <c r="I102" s="127">
        <v>80000</v>
      </c>
    </row>
    <row r="103" spans="1:9" ht="36">
      <c r="A103" s="110" t="s">
        <v>269</v>
      </c>
      <c r="B103" s="121">
        <v>956</v>
      </c>
      <c r="C103" s="108" t="s">
        <v>52</v>
      </c>
      <c r="D103" s="108" t="s">
        <v>43</v>
      </c>
      <c r="E103" s="108" t="s">
        <v>270</v>
      </c>
      <c r="F103" s="111">
        <v>244</v>
      </c>
      <c r="G103" s="127">
        <v>96419</v>
      </c>
      <c r="H103" s="127">
        <v>0</v>
      </c>
      <c r="I103" s="127">
        <v>0</v>
      </c>
    </row>
    <row r="104" spans="1:9" ht="38.25">
      <c r="A104" s="107" t="s">
        <v>271</v>
      </c>
      <c r="B104" s="121">
        <v>956</v>
      </c>
      <c r="C104" s="108" t="s">
        <v>52</v>
      </c>
      <c r="D104" s="108" t="s">
        <v>43</v>
      </c>
      <c r="E104" s="108" t="s">
        <v>272</v>
      </c>
      <c r="F104" s="111">
        <v>244</v>
      </c>
      <c r="G104" s="127">
        <v>0</v>
      </c>
      <c r="H104" s="127">
        <v>15000</v>
      </c>
      <c r="I104" s="127">
        <v>15000</v>
      </c>
    </row>
    <row r="105" spans="1:9" ht="36">
      <c r="A105" s="110" t="s">
        <v>273</v>
      </c>
      <c r="B105" s="121">
        <v>956</v>
      </c>
      <c r="C105" s="108" t="s">
        <v>52</v>
      </c>
      <c r="D105" s="108" t="s">
        <v>43</v>
      </c>
      <c r="E105" s="108" t="s">
        <v>274</v>
      </c>
      <c r="F105" s="108" t="s">
        <v>275</v>
      </c>
      <c r="G105" s="127">
        <v>35958</v>
      </c>
      <c r="H105" s="128">
        <v>0</v>
      </c>
      <c r="I105" s="127">
        <v>10000</v>
      </c>
    </row>
    <row r="106" spans="1:9" ht="36">
      <c r="A106" s="110" t="s">
        <v>276</v>
      </c>
      <c r="B106" s="121">
        <v>956</v>
      </c>
      <c r="C106" s="108" t="s">
        <v>52</v>
      </c>
      <c r="D106" s="108" t="s">
        <v>43</v>
      </c>
      <c r="E106" s="108" t="s">
        <v>277</v>
      </c>
      <c r="F106" s="111">
        <v>244</v>
      </c>
      <c r="G106" s="127">
        <v>0</v>
      </c>
      <c r="H106" s="127">
        <v>0</v>
      </c>
      <c r="I106" s="127">
        <v>0</v>
      </c>
    </row>
    <row r="107" spans="1:9" ht="15">
      <c r="A107" s="107" t="s">
        <v>244</v>
      </c>
      <c r="B107" s="121">
        <v>956</v>
      </c>
      <c r="C107" s="108" t="s">
        <v>52</v>
      </c>
      <c r="D107" s="108" t="s">
        <v>43</v>
      </c>
      <c r="E107" s="108" t="s">
        <v>180</v>
      </c>
      <c r="F107" s="108" t="s">
        <v>245</v>
      </c>
      <c r="G107" s="109">
        <f>G108</f>
        <v>964</v>
      </c>
      <c r="H107" s="109">
        <f>H108</f>
        <v>0</v>
      </c>
      <c r="I107" s="109">
        <f>I108</f>
        <v>0</v>
      </c>
    </row>
    <row r="108" spans="1:9" ht="15">
      <c r="A108" s="107" t="s">
        <v>246</v>
      </c>
      <c r="B108" s="121">
        <v>956</v>
      </c>
      <c r="C108" s="108" t="s">
        <v>52</v>
      </c>
      <c r="D108" s="108" t="s">
        <v>43</v>
      </c>
      <c r="E108" s="108" t="s">
        <v>176</v>
      </c>
      <c r="F108" s="111">
        <v>850</v>
      </c>
      <c r="G108" s="109">
        <f>G109+G110</f>
        <v>964</v>
      </c>
      <c r="H108" s="109">
        <f>H109+H110</f>
        <v>0</v>
      </c>
      <c r="I108" s="109">
        <f>I109+I110</f>
        <v>0</v>
      </c>
    </row>
    <row r="109" spans="1:9" ht="15">
      <c r="A109" s="107" t="s">
        <v>247</v>
      </c>
      <c r="B109" s="121">
        <v>956</v>
      </c>
      <c r="C109" s="108" t="s">
        <v>52</v>
      </c>
      <c r="D109" s="108" t="s">
        <v>43</v>
      </c>
      <c r="E109" s="108" t="s">
        <v>291</v>
      </c>
      <c r="F109" s="111">
        <v>852</v>
      </c>
      <c r="G109" s="109">
        <v>0</v>
      </c>
      <c r="H109" s="109">
        <v>0</v>
      </c>
      <c r="I109" s="109">
        <v>0</v>
      </c>
    </row>
    <row r="110" spans="1:9" ht="15">
      <c r="A110" s="107" t="s">
        <v>179</v>
      </c>
      <c r="B110" s="121">
        <v>956</v>
      </c>
      <c r="C110" s="108" t="s">
        <v>52</v>
      </c>
      <c r="D110" s="108" t="s">
        <v>43</v>
      </c>
      <c r="E110" s="108" t="s">
        <v>291</v>
      </c>
      <c r="F110" s="111">
        <v>853</v>
      </c>
      <c r="G110" s="109">
        <v>964</v>
      </c>
      <c r="H110" s="109">
        <v>0</v>
      </c>
      <c r="I110" s="109">
        <v>0</v>
      </c>
    </row>
    <row r="111" spans="1:9" ht="15">
      <c r="A111" s="107" t="s">
        <v>278</v>
      </c>
      <c r="B111" s="121">
        <v>956</v>
      </c>
      <c r="C111" s="108">
        <v>11</v>
      </c>
      <c r="D111" s="108" t="s">
        <v>44</v>
      </c>
      <c r="E111" s="108" t="s">
        <v>180</v>
      </c>
      <c r="F111" s="108" t="s">
        <v>45</v>
      </c>
      <c r="G111" s="109">
        <v>0</v>
      </c>
      <c r="H111" s="109">
        <v>15000</v>
      </c>
      <c r="I111" s="109">
        <v>15000</v>
      </c>
    </row>
    <row r="112" spans="1:9" ht="15">
      <c r="A112" s="114" t="s">
        <v>279</v>
      </c>
      <c r="B112" s="121">
        <v>956</v>
      </c>
      <c r="C112" s="108">
        <v>11</v>
      </c>
      <c r="D112" s="108" t="s">
        <v>43</v>
      </c>
      <c r="E112" s="108" t="s">
        <v>216</v>
      </c>
      <c r="F112" s="108" t="s">
        <v>45</v>
      </c>
      <c r="G112" s="109">
        <v>0</v>
      </c>
      <c r="H112" s="109">
        <v>15000</v>
      </c>
      <c r="I112" s="109">
        <v>15000</v>
      </c>
    </row>
    <row r="113" spans="1:9" ht="25.5">
      <c r="A113" s="107" t="s">
        <v>230</v>
      </c>
      <c r="B113" s="121">
        <v>956</v>
      </c>
      <c r="C113" s="108" t="s">
        <v>280</v>
      </c>
      <c r="D113" s="108" t="s">
        <v>43</v>
      </c>
      <c r="E113" s="108" t="s">
        <v>180</v>
      </c>
      <c r="F113" s="108" t="s">
        <v>231</v>
      </c>
      <c r="G113" s="109">
        <v>0</v>
      </c>
      <c r="H113" s="109">
        <v>15000</v>
      </c>
      <c r="I113" s="109">
        <v>15000</v>
      </c>
    </row>
    <row r="114" spans="1:9" ht="25.5">
      <c r="A114" s="107" t="s">
        <v>232</v>
      </c>
      <c r="B114" s="121">
        <v>956</v>
      </c>
      <c r="C114" s="108" t="s">
        <v>280</v>
      </c>
      <c r="D114" s="108" t="s">
        <v>43</v>
      </c>
      <c r="E114" s="108" t="s">
        <v>180</v>
      </c>
      <c r="F114" s="108" t="s">
        <v>233</v>
      </c>
      <c r="G114" s="109">
        <v>0</v>
      </c>
      <c r="H114" s="109">
        <v>15000</v>
      </c>
      <c r="I114" s="109">
        <v>15000</v>
      </c>
    </row>
    <row r="115" spans="1:9" ht="36">
      <c r="A115" s="110" t="s">
        <v>243</v>
      </c>
      <c r="B115" s="121">
        <v>956</v>
      </c>
      <c r="C115" s="108">
        <v>11</v>
      </c>
      <c r="D115" s="108" t="s">
        <v>43</v>
      </c>
      <c r="E115" s="108">
        <v>5122997000</v>
      </c>
      <c r="F115" s="111">
        <v>244</v>
      </c>
      <c r="G115" s="109">
        <v>0</v>
      </c>
      <c r="H115" s="109">
        <v>15000</v>
      </c>
      <c r="I115" s="109">
        <v>15000</v>
      </c>
    </row>
    <row r="116" spans="1:9" ht="38.25">
      <c r="A116" s="107" t="s">
        <v>281</v>
      </c>
      <c r="B116" s="121">
        <v>956</v>
      </c>
      <c r="C116" s="108">
        <v>14</v>
      </c>
      <c r="D116" s="108" t="s">
        <v>44</v>
      </c>
      <c r="E116" s="108" t="s">
        <v>167</v>
      </c>
      <c r="F116" s="108" t="s">
        <v>45</v>
      </c>
      <c r="G116" s="109">
        <f>G117</f>
        <v>150358.4</v>
      </c>
      <c r="H116" s="109">
        <f>SUM(H120:H121)</f>
        <v>149258.4</v>
      </c>
      <c r="I116" s="109">
        <f>SUM(I120:I121)</f>
        <v>149258.4</v>
      </c>
    </row>
    <row r="117" spans="1:9" ht="15">
      <c r="A117" s="107" t="s">
        <v>282</v>
      </c>
      <c r="B117" s="121">
        <v>956</v>
      </c>
      <c r="C117" s="108" t="s">
        <v>217</v>
      </c>
      <c r="D117" s="108" t="s">
        <v>50</v>
      </c>
      <c r="E117" s="108" t="s">
        <v>180</v>
      </c>
      <c r="F117" s="108" t="s">
        <v>45</v>
      </c>
      <c r="G117" s="109">
        <f>G118</f>
        <v>150358.4</v>
      </c>
      <c r="H117" s="109">
        <v>149258.4</v>
      </c>
      <c r="I117" s="109">
        <v>149258.4</v>
      </c>
    </row>
    <row r="118" spans="1:9" ht="15">
      <c r="A118" s="107" t="s">
        <v>283</v>
      </c>
      <c r="B118" s="121">
        <v>956</v>
      </c>
      <c r="C118" s="108" t="s">
        <v>217</v>
      </c>
      <c r="D118" s="108" t="s">
        <v>50</v>
      </c>
      <c r="E118" s="108" t="s">
        <v>180</v>
      </c>
      <c r="F118" s="108" t="s">
        <v>284</v>
      </c>
      <c r="G118" s="109">
        <f>SUM(G119:G121)</f>
        <v>150358.4</v>
      </c>
      <c r="H118" s="109">
        <v>149258.4</v>
      </c>
      <c r="I118" s="109">
        <v>149258.4</v>
      </c>
    </row>
    <row r="119" spans="1:9" ht="38.25">
      <c r="A119" s="107" t="s">
        <v>285</v>
      </c>
      <c r="B119" s="121">
        <v>956</v>
      </c>
      <c r="C119" s="108" t="s">
        <v>217</v>
      </c>
      <c r="D119" s="108" t="s">
        <v>50</v>
      </c>
      <c r="E119" s="108" t="s">
        <v>286</v>
      </c>
      <c r="F119" s="108" t="s">
        <v>287</v>
      </c>
      <c r="G119" s="109">
        <v>1000</v>
      </c>
      <c r="H119" s="109"/>
      <c r="I119" s="109"/>
    </row>
    <row r="120" spans="1:9" ht="38.25">
      <c r="A120" s="107" t="s">
        <v>288</v>
      </c>
      <c r="B120" s="121">
        <v>956</v>
      </c>
      <c r="C120" s="108">
        <v>14</v>
      </c>
      <c r="D120" s="108" t="s">
        <v>50</v>
      </c>
      <c r="E120" s="108" t="s">
        <v>286</v>
      </c>
      <c r="F120" s="111">
        <v>540</v>
      </c>
      <c r="G120" s="109">
        <v>63212.4</v>
      </c>
      <c r="H120" s="109">
        <v>63212.4</v>
      </c>
      <c r="I120" s="109">
        <v>63212.4</v>
      </c>
    </row>
    <row r="121" spans="1:9" ht="38.25">
      <c r="A121" s="107" t="s">
        <v>289</v>
      </c>
      <c r="B121" s="121">
        <v>956</v>
      </c>
      <c r="C121" s="108">
        <v>14</v>
      </c>
      <c r="D121" s="108" t="s">
        <v>50</v>
      </c>
      <c r="E121" s="108" t="s">
        <v>286</v>
      </c>
      <c r="F121" s="111">
        <v>540</v>
      </c>
      <c r="G121" s="109">
        <v>86146</v>
      </c>
      <c r="H121" s="109">
        <v>86046</v>
      </c>
      <c r="I121" s="109">
        <v>86046</v>
      </c>
    </row>
  </sheetData>
  <sheetProtection/>
  <mergeCells count="30">
    <mergeCell ref="A83:A84"/>
    <mergeCell ref="A85:A86"/>
    <mergeCell ref="A91:A92"/>
    <mergeCell ref="I11:I1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G8:H8"/>
    <mergeCell ref="A11:A12"/>
    <mergeCell ref="C11:C12"/>
    <mergeCell ref="D11:D12"/>
    <mergeCell ref="E11:E12"/>
    <mergeCell ref="F11:F12"/>
    <mergeCell ref="G11:G12"/>
    <mergeCell ref="H11:H12"/>
    <mergeCell ref="A8:A9"/>
    <mergeCell ref="B8:B9"/>
    <mergeCell ref="C8:F8"/>
    <mergeCell ref="E1:H2"/>
    <mergeCell ref="A3:H3"/>
    <mergeCell ref="A4:H4"/>
    <mergeCell ref="A5:H5"/>
    <mergeCell ref="A6:H6"/>
    <mergeCell ref="A7:H7"/>
  </mergeCells>
  <printOptions/>
  <pageMargins left="0" right="0" top="0" bottom="0" header="0" footer="0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zoomScalePageLayoutView="0" workbookViewId="0" topLeftCell="A97">
      <selection activeCell="J7" sqref="J7"/>
    </sheetView>
  </sheetViews>
  <sheetFormatPr defaultColWidth="9.00390625" defaultRowHeight="12.75"/>
  <cols>
    <col min="1" max="1" width="39.125" style="0" customWidth="1"/>
    <col min="2" max="2" width="7.875" style="0" customWidth="1"/>
    <col min="3" max="3" width="7.75390625" style="0" customWidth="1"/>
    <col min="4" max="4" width="7.625" style="0" customWidth="1"/>
    <col min="5" max="5" width="13.00390625" style="0" customWidth="1"/>
    <col min="7" max="7" width="16.125" style="0" customWidth="1"/>
    <col min="8" max="8" width="14.375" style="0" customWidth="1"/>
    <col min="9" max="9" width="16.00390625" style="0" customWidth="1"/>
  </cols>
  <sheetData>
    <row r="1" spans="1:8" ht="12.75">
      <c r="A1" s="13"/>
      <c r="B1" s="13"/>
      <c r="C1" s="14"/>
      <c r="D1" s="14"/>
      <c r="E1" s="14"/>
      <c r="F1" s="179" t="s">
        <v>292</v>
      </c>
      <c r="G1" s="179"/>
      <c r="H1" s="179"/>
    </row>
    <row r="2" spans="6:8" ht="56.25" customHeight="1">
      <c r="F2" s="179"/>
      <c r="G2" s="179"/>
      <c r="H2" s="179"/>
    </row>
    <row r="3" spans="1:8" ht="12.75">
      <c r="A3" s="162"/>
      <c r="B3" s="162"/>
      <c r="C3" s="162"/>
      <c r="D3" s="162"/>
      <c r="E3" s="162"/>
      <c r="F3" s="162"/>
      <c r="G3" s="162"/>
      <c r="H3" s="162"/>
    </row>
    <row r="4" spans="1:8" ht="12.75">
      <c r="A4" s="162"/>
      <c r="B4" s="162"/>
      <c r="C4" s="162"/>
      <c r="D4" s="162"/>
      <c r="E4" s="162"/>
      <c r="F4" s="162"/>
      <c r="G4" s="162"/>
      <c r="H4" s="162"/>
    </row>
    <row r="5" spans="1:8" ht="18.75">
      <c r="A5" s="180" t="s">
        <v>293</v>
      </c>
      <c r="B5" s="180"/>
      <c r="C5" s="180"/>
      <c r="D5" s="180"/>
      <c r="E5" s="180"/>
      <c r="F5" s="180"/>
      <c r="G5" s="180"/>
      <c r="H5" s="180"/>
    </row>
    <row r="6" spans="1:8" ht="18.75">
      <c r="A6" s="180" t="s">
        <v>294</v>
      </c>
      <c r="B6" s="180"/>
      <c r="C6" s="180"/>
      <c r="D6" s="180"/>
      <c r="E6" s="180"/>
      <c r="F6" s="180"/>
      <c r="G6" s="180"/>
      <c r="H6" s="180"/>
    </row>
    <row r="7" spans="1:8" ht="15.75">
      <c r="A7" s="95"/>
      <c r="B7" s="95"/>
      <c r="C7" s="95"/>
      <c r="D7" s="95"/>
      <c r="E7" s="95"/>
      <c r="F7" s="95"/>
      <c r="G7" s="95"/>
      <c r="H7" s="95"/>
    </row>
    <row r="8" spans="1:8" ht="15.75">
      <c r="A8" s="178" t="s">
        <v>295</v>
      </c>
      <c r="B8" s="178"/>
      <c r="C8" s="178"/>
      <c r="D8" s="178"/>
      <c r="E8" s="178"/>
      <c r="F8" s="178"/>
      <c r="G8" s="178"/>
      <c r="H8" s="96">
        <v>956</v>
      </c>
    </row>
    <row r="9" spans="1:8" ht="12.75">
      <c r="A9" s="97" t="s">
        <v>296</v>
      </c>
      <c r="B9" s="97"/>
      <c r="C9" s="97"/>
      <c r="D9" s="97"/>
      <c r="E9" s="97"/>
      <c r="F9" s="97"/>
      <c r="G9" s="97"/>
      <c r="H9" s="97"/>
    </row>
    <row r="10" spans="1:8" ht="12.75">
      <c r="A10" s="97"/>
      <c r="B10" s="97"/>
      <c r="C10" s="98"/>
      <c r="D10" s="98"/>
      <c r="E10" s="98"/>
      <c r="F10" s="98"/>
      <c r="G10" s="98"/>
      <c r="H10" s="98"/>
    </row>
    <row r="11" spans="1:9" ht="12.75">
      <c r="A11" s="153" t="s">
        <v>0</v>
      </c>
      <c r="B11" s="155" t="s">
        <v>297</v>
      </c>
      <c r="C11" s="157" t="s">
        <v>298</v>
      </c>
      <c r="D11" s="158"/>
      <c r="E11" s="158"/>
      <c r="F11" s="159"/>
      <c r="G11" s="165" t="s">
        <v>299</v>
      </c>
      <c r="H11" s="166"/>
      <c r="I11" s="115"/>
    </row>
    <row r="12" spans="1:9" ht="26.25" customHeight="1">
      <c r="A12" s="154"/>
      <c r="B12" s="156"/>
      <c r="C12" s="99" t="s">
        <v>300</v>
      </c>
      <c r="D12" s="100" t="s">
        <v>301</v>
      </c>
      <c r="E12" s="101" t="s">
        <v>302</v>
      </c>
      <c r="F12" s="102" t="s">
        <v>303</v>
      </c>
      <c r="G12" s="99" t="s">
        <v>181</v>
      </c>
      <c r="H12" s="99" t="s">
        <v>182</v>
      </c>
      <c r="I12" s="99" t="s">
        <v>183</v>
      </c>
    </row>
    <row r="13" spans="1:9" ht="12.75">
      <c r="A13" s="103">
        <v>1</v>
      </c>
      <c r="B13" s="103">
        <v>2</v>
      </c>
      <c r="C13" s="104">
        <v>3</v>
      </c>
      <c r="D13" s="104">
        <v>4</v>
      </c>
      <c r="E13" s="104">
        <v>5</v>
      </c>
      <c r="F13" s="104">
        <v>6</v>
      </c>
      <c r="G13" s="104">
        <v>7</v>
      </c>
      <c r="H13" s="104">
        <v>8</v>
      </c>
      <c r="I13" s="104">
        <v>9</v>
      </c>
    </row>
    <row r="14" spans="1:9" ht="12.75" customHeight="1">
      <c r="A14" s="167" t="s">
        <v>221</v>
      </c>
      <c r="B14" s="119"/>
      <c r="C14" s="168"/>
      <c r="D14" s="168"/>
      <c r="E14" s="168"/>
      <c r="F14" s="168"/>
      <c r="G14" s="152">
        <f>G16+G60+G69+G82+G96+G114+G119</f>
        <v>11310464.78</v>
      </c>
      <c r="H14" s="152">
        <f>H16+H60+H69+H82+H96+H114+H119</f>
        <v>3547950</v>
      </c>
      <c r="I14" s="152">
        <f>I16+I60+I69+I82+I96+I114+I119</f>
        <v>3975670</v>
      </c>
    </row>
    <row r="15" spans="1:9" ht="12.75" customHeight="1">
      <c r="A15" s="167"/>
      <c r="B15" s="120"/>
      <c r="C15" s="168"/>
      <c r="D15" s="168"/>
      <c r="E15" s="168"/>
      <c r="F15" s="168"/>
      <c r="G15" s="152"/>
      <c r="H15" s="152"/>
      <c r="I15" s="152"/>
    </row>
    <row r="16" spans="1:9" ht="15">
      <c r="A16" s="107" t="s">
        <v>42</v>
      </c>
      <c r="B16" s="121">
        <v>956</v>
      </c>
      <c r="C16" s="108" t="s">
        <v>43</v>
      </c>
      <c r="D16" s="108" t="s">
        <v>44</v>
      </c>
      <c r="E16" s="108" t="s">
        <v>180</v>
      </c>
      <c r="F16" s="108" t="s">
        <v>45</v>
      </c>
      <c r="G16" s="109">
        <f>G17+G23+G44+G47+G51</f>
        <v>5493014.09</v>
      </c>
      <c r="H16" s="109">
        <f>H19+H23+H44+H47+H51</f>
        <v>1853941.6</v>
      </c>
      <c r="I16" s="109">
        <f>I19+I23+I44+I47+I51</f>
        <v>2137311.6</v>
      </c>
    </row>
    <row r="17" spans="1:9" ht="25.5">
      <c r="A17" s="107" t="s">
        <v>46</v>
      </c>
      <c r="B17" s="121">
        <v>956</v>
      </c>
      <c r="C17" s="108" t="s">
        <v>43</v>
      </c>
      <c r="D17" s="108" t="s">
        <v>47</v>
      </c>
      <c r="E17" s="108" t="s">
        <v>180</v>
      </c>
      <c r="F17" s="108" t="s">
        <v>45</v>
      </c>
      <c r="G17" s="109">
        <f>G18</f>
        <v>703889.04</v>
      </c>
      <c r="H17" s="109">
        <v>585900</v>
      </c>
      <c r="I17" s="109">
        <v>585900</v>
      </c>
    </row>
    <row r="18" spans="1:9" ht="60">
      <c r="A18" s="110" t="s">
        <v>222</v>
      </c>
      <c r="B18" s="121">
        <v>956</v>
      </c>
      <c r="C18" s="108" t="s">
        <v>43</v>
      </c>
      <c r="D18" s="108" t="s">
        <v>47</v>
      </c>
      <c r="E18" s="108" t="s">
        <v>180</v>
      </c>
      <c r="F18" s="108" t="s">
        <v>223</v>
      </c>
      <c r="G18" s="109">
        <f>G19</f>
        <v>703889.04</v>
      </c>
      <c r="H18" s="109">
        <v>585900</v>
      </c>
      <c r="I18" s="109">
        <v>585900</v>
      </c>
    </row>
    <row r="19" spans="1:9" ht="25.5">
      <c r="A19" s="107" t="s">
        <v>224</v>
      </c>
      <c r="B19" s="121">
        <v>956</v>
      </c>
      <c r="C19" s="108" t="s">
        <v>43</v>
      </c>
      <c r="D19" s="108" t="s">
        <v>47</v>
      </c>
      <c r="E19" s="108" t="s">
        <v>180</v>
      </c>
      <c r="F19" s="111">
        <v>120</v>
      </c>
      <c r="G19" s="109">
        <f>SUM(G20:G22)</f>
        <v>703889.04</v>
      </c>
      <c r="H19" s="109">
        <f>SUM(H20:H22)</f>
        <v>585900</v>
      </c>
      <c r="I19" s="109">
        <f>SUM(I20:I22)</f>
        <v>585900</v>
      </c>
    </row>
    <row r="20" spans="1:9" ht="25.5">
      <c r="A20" s="107" t="s">
        <v>225</v>
      </c>
      <c r="B20" s="121">
        <v>956</v>
      </c>
      <c r="C20" s="108" t="s">
        <v>43</v>
      </c>
      <c r="D20" s="108" t="s">
        <v>47</v>
      </c>
      <c r="E20" s="108" t="s">
        <v>168</v>
      </c>
      <c r="F20" s="111">
        <v>121</v>
      </c>
      <c r="G20" s="109">
        <v>536996</v>
      </c>
      <c r="H20" s="109">
        <v>450000</v>
      </c>
      <c r="I20" s="109">
        <v>450000</v>
      </c>
    </row>
    <row r="21" spans="1:9" ht="38.25">
      <c r="A21" s="107" t="s">
        <v>226</v>
      </c>
      <c r="B21" s="121">
        <v>956</v>
      </c>
      <c r="C21" s="108" t="s">
        <v>43</v>
      </c>
      <c r="D21" s="108" t="s">
        <v>47</v>
      </c>
      <c r="E21" s="108" t="s">
        <v>227</v>
      </c>
      <c r="F21" s="111">
        <v>122</v>
      </c>
      <c r="G21" s="109"/>
      <c r="H21" s="109"/>
      <c r="I21" s="109"/>
    </row>
    <row r="22" spans="1:9" ht="51">
      <c r="A22" s="107" t="s">
        <v>228</v>
      </c>
      <c r="B22" s="121">
        <v>956</v>
      </c>
      <c r="C22" s="108" t="s">
        <v>43</v>
      </c>
      <c r="D22" s="108" t="s">
        <v>47</v>
      </c>
      <c r="E22" s="108" t="s">
        <v>169</v>
      </c>
      <c r="F22" s="111">
        <v>129</v>
      </c>
      <c r="G22" s="109">
        <v>166893.04</v>
      </c>
      <c r="H22" s="109">
        <v>135900</v>
      </c>
      <c r="I22" s="109">
        <v>135900</v>
      </c>
    </row>
    <row r="23" spans="1:9" ht="38.25">
      <c r="A23" s="107" t="s">
        <v>48</v>
      </c>
      <c r="B23" s="121">
        <v>956</v>
      </c>
      <c r="C23" s="108" t="s">
        <v>43</v>
      </c>
      <c r="D23" s="108" t="s">
        <v>49</v>
      </c>
      <c r="E23" s="108" t="s">
        <v>180</v>
      </c>
      <c r="F23" s="108" t="s">
        <v>45</v>
      </c>
      <c r="G23" s="109">
        <f>G24+G29+G39</f>
        <v>3445395.0500000003</v>
      </c>
      <c r="H23" s="109">
        <f>H24+H29+H39</f>
        <v>1252341.6</v>
      </c>
      <c r="I23" s="109">
        <f>I24+I29+I39</f>
        <v>1535711.6</v>
      </c>
    </row>
    <row r="24" spans="1:9" ht="60">
      <c r="A24" s="110" t="s">
        <v>222</v>
      </c>
      <c r="B24" s="121">
        <v>956</v>
      </c>
      <c r="C24" s="108" t="s">
        <v>43</v>
      </c>
      <c r="D24" s="108" t="s">
        <v>49</v>
      </c>
      <c r="E24" s="108" t="s">
        <v>180</v>
      </c>
      <c r="F24" s="108" t="s">
        <v>223</v>
      </c>
      <c r="G24" s="109">
        <f>G25</f>
        <v>2890293.21</v>
      </c>
      <c r="H24" s="109">
        <f>H25</f>
        <v>1042000</v>
      </c>
      <c r="I24" s="109">
        <f>I25</f>
        <v>1258270</v>
      </c>
    </row>
    <row r="25" spans="1:9" ht="25.5">
      <c r="A25" s="107" t="s">
        <v>224</v>
      </c>
      <c r="B25" s="121">
        <v>956</v>
      </c>
      <c r="C25" s="108" t="s">
        <v>43</v>
      </c>
      <c r="D25" s="108" t="s">
        <v>49</v>
      </c>
      <c r="E25" s="108" t="s">
        <v>180</v>
      </c>
      <c r="F25" s="108" t="s">
        <v>229</v>
      </c>
      <c r="G25" s="109">
        <f>SUM(G26:G28)</f>
        <v>2890293.21</v>
      </c>
      <c r="H25" s="109">
        <v>1042000</v>
      </c>
      <c r="I25" s="109">
        <f>SUM(I26:I28)</f>
        <v>1258270</v>
      </c>
    </row>
    <row r="26" spans="1:9" ht="25.5">
      <c r="A26" s="107" t="s">
        <v>225</v>
      </c>
      <c r="B26" s="121">
        <v>956</v>
      </c>
      <c r="C26" s="108" t="s">
        <v>43</v>
      </c>
      <c r="D26" s="108" t="s">
        <v>49</v>
      </c>
      <c r="E26" s="108" t="s">
        <v>170</v>
      </c>
      <c r="F26" s="111">
        <v>121</v>
      </c>
      <c r="G26" s="109">
        <v>2123724.24</v>
      </c>
      <c r="H26" s="109">
        <v>800000</v>
      </c>
      <c r="I26" s="109">
        <v>966106</v>
      </c>
    </row>
    <row r="27" spans="1:9" ht="38.25">
      <c r="A27" s="107" t="s">
        <v>226</v>
      </c>
      <c r="B27" s="121">
        <v>956</v>
      </c>
      <c r="C27" s="108" t="s">
        <v>43</v>
      </c>
      <c r="D27" s="108" t="s">
        <v>49</v>
      </c>
      <c r="E27" s="108" t="s">
        <v>171</v>
      </c>
      <c r="F27" s="111">
        <v>122</v>
      </c>
      <c r="G27" s="109">
        <v>124731</v>
      </c>
      <c r="H27" s="109">
        <v>0</v>
      </c>
      <c r="I27" s="109">
        <v>0</v>
      </c>
    </row>
    <row r="28" spans="1:9" ht="51">
      <c r="A28" s="107" t="s">
        <v>228</v>
      </c>
      <c r="B28" s="121">
        <v>956</v>
      </c>
      <c r="C28" s="108" t="s">
        <v>43</v>
      </c>
      <c r="D28" s="108" t="s">
        <v>49</v>
      </c>
      <c r="E28" s="108" t="s">
        <v>172</v>
      </c>
      <c r="F28" s="111">
        <v>129</v>
      </c>
      <c r="G28" s="109">
        <v>641837.97</v>
      </c>
      <c r="H28" s="109">
        <v>242000</v>
      </c>
      <c r="I28" s="109">
        <v>292164</v>
      </c>
    </row>
    <row r="29" spans="1:9" ht="38.25">
      <c r="A29" s="107" t="s">
        <v>230</v>
      </c>
      <c r="B29" s="121">
        <v>956</v>
      </c>
      <c r="C29" s="108" t="s">
        <v>43</v>
      </c>
      <c r="D29" s="108" t="s">
        <v>49</v>
      </c>
      <c r="E29" s="108" t="s">
        <v>180</v>
      </c>
      <c r="F29" s="108" t="s">
        <v>231</v>
      </c>
      <c r="G29" s="109">
        <f>G30</f>
        <v>523096.28</v>
      </c>
      <c r="H29" s="109">
        <f>H30</f>
        <v>208341.6</v>
      </c>
      <c r="I29" s="109">
        <f>I31+I32+I33+I34+I35+I36+I37+I38</f>
        <v>275611.6</v>
      </c>
    </row>
    <row r="30" spans="1:9" ht="38.25">
      <c r="A30" s="107" t="s">
        <v>232</v>
      </c>
      <c r="B30" s="121">
        <v>956</v>
      </c>
      <c r="C30" s="108" t="s">
        <v>43</v>
      </c>
      <c r="D30" s="108" t="s">
        <v>49</v>
      </c>
      <c r="E30" s="108" t="s">
        <v>180</v>
      </c>
      <c r="F30" s="108" t="s">
        <v>233</v>
      </c>
      <c r="G30" s="109">
        <f>SUM(G31:G38)</f>
        <v>523096.28</v>
      </c>
      <c r="H30" s="109">
        <f>SUM(H31:H38)</f>
        <v>208341.6</v>
      </c>
      <c r="I30" s="109">
        <f>SUM(I31:I38)</f>
        <v>275611.6</v>
      </c>
    </row>
    <row r="31" spans="1:9" ht="36">
      <c r="A31" s="110" t="s">
        <v>234</v>
      </c>
      <c r="B31" s="121">
        <v>956</v>
      </c>
      <c r="C31" s="108" t="s">
        <v>43</v>
      </c>
      <c r="D31" s="108" t="s">
        <v>49</v>
      </c>
      <c r="E31" s="108" t="s">
        <v>163</v>
      </c>
      <c r="F31" s="111">
        <v>244</v>
      </c>
      <c r="G31" s="109">
        <v>19995.47</v>
      </c>
      <c r="H31" s="109">
        <v>15000</v>
      </c>
      <c r="I31" s="109">
        <v>25000</v>
      </c>
    </row>
    <row r="32" spans="1:9" ht="36">
      <c r="A32" s="110" t="s">
        <v>235</v>
      </c>
      <c r="B32" s="121">
        <v>956</v>
      </c>
      <c r="C32" s="108" t="s">
        <v>43</v>
      </c>
      <c r="D32" s="108" t="s">
        <v>49</v>
      </c>
      <c r="E32" s="108" t="s">
        <v>236</v>
      </c>
      <c r="F32" s="111">
        <v>244</v>
      </c>
      <c r="G32" s="109">
        <v>0</v>
      </c>
      <c r="H32" s="109">
        <v>0</v>
      </c>
      <c r="I32" s="109">
        <v>0</v>
      </c>
    </row>
    <row r="33" spans="1:9" ht="36">
      <c r="A33" s="110" t="s">
        <v>237</v>
      </c>
      <c r="B33" s="121">
        <v>956</v>
      </c>
      <c r="C33" s="108" t="s">
        <v>43</v>
      </c>
      <c r="D33" s="108" t="s">
        <v>49</v>
      </c>
      <c r="E33" s="108" t="s">
        <v>164</v>
      </c>
      <c r="F33" s="111">
        <v>244</v>
      </c>
      <c r="G33" s="109">
        <v>81672.31</v>
      </c>
      <c r="H33" s="109">
        <v>68000</v>
      </c>
      <c r="I33" s="109">
        <v>120000</v>
      </c>
    </row>
    <row r="34" spans="1:9" ht="36">
      <c r="A34" s="110" t="s">
        <v>238</v>
      </c>
      <c r="B34" s="121">
        <v>956</v>
      </c>
      <c r="C34" s="108" t="s">
        <v>43</v>
      </c>
      <c r="D34" s="108" t="s">
        <v>49</v>
      </c>
      <c r="E34" s="108" t="s">
        <v>174</v>
      </c>
      <c r="F34" s="111">
        <v>244</v>
      </c>
      <c r="G34" s="109">
        <v>54967.51</v>
      </c>
      <c r="H34" s="109">
        <v>60000</v>
      </c>
      <c r="I34" s="109">
        <v>0</v>
      </c>
    </row>
    <row r="35" spans="1:9" ht="36">
      <c r="A35" s="110" t="s">
        <v>239</v>
      </c>
      <c r="B35" s="121">
        <v>956</v>
      </c>
      <c r="C35" s="108" t="s">
        <v>43</v>
      </c>
      <c r="D35" s="108" t="s">
        <v>49</v>
      </c>
      <c r="E35" s="108" t="s">
        <v>173</v>
      </c>
      <c r="F35" s="111">
        <v>244</v>
      </c>
      <c r="G35" s="109">
        <v>0</v>
      </c>
      <c r="H35" s="109">
        <v>0</v>
      </c>
      <c r="I35" s="109">
        <v>27611.6</v>
      </c>
    </row>
    <row r="36" spans="1:9" ht="36">
      <c r="A36" s="110" t="s">
        <v>240</v>
      </c>
      <c r="B36" s="121">
        <v>956</v>
      </c>
      <c r="C36" s="108" t="s">
        <v>43</v>
      </c>
      <c r="D36" s="108" t="s">
        <v>49</v>
      </c>
      <c r="E36" s="108" t="s">
        <v>175</v>
      </c>
      <c r="F36" s="111">
        <v>244</v>
      </c>
      <c r="G36" s="109">
        <v>118487.38</v>
      </c>
      <c r="H36" s="109">
        <v>40000</v>
      </c>
      <c r="I36" s="109">
        <v>38000</v>
      </c>
    </row>
    <row r="37" spans="1:9" ht="36">
      <c r="A37" s="110" t="s">
        <v>241</v>
      </c>
      <c r="B37" s="121">
        <v>956</v>
      </c>
      <c r="C37" s="108" t="s">
        <v>43</v>
      </c>
      <c r="D37" s="108" t="s">
        <v>49</v>
      </c>
      <c r="E37" s="108" t="s">
        <v>242</v>
      </c>
      <c r="F37" s="111">
        <v>244</v>
      </c>
      <c r="G37" s="122">
        <v>0</v>
      </c>
      <c r="H37" s="122">
        <v>0</v>
      </c>
      <c r="I37" s="122">
        <v>0</v>
      </c>
    </row>
    <row r="38" spans="1:9" ht="36">
      <c r="A38" s="110" t="s">
        <v>243</v>
      </c>
      <c r="B38" s="121">
        <v>956</v>
      </c>
      <c r="C38" s="108" t="s">
        <v>43</v>
      </c>
      <c r="D38" s="108" t="s">
        <v>49</v>
      </c>
      <c r="E38" s="108" t="s">
        <v>177</v>
      </c>
      <c r="F38" s="111">
        <v>244</v>
      </c>
      <c r="G38" s="123">
        <v>247973.61</v>
      </c>
      <c r="H38" s="123">
        <v>25341.6</v>
      </c>
      <c r="I38" s="123">
        <v>65000</v>
      </c>
    </row>
    <row r="39" spans="1:9" ht="15">
      <c r="A39" s="107" t="s">
        <v>244</v>
      </c>
      <c r="B39" s="121">
        <v>956</v>
      </c>
      <c r="C39" s="108" t="s">
        <v>43</v>
      </c>
      <c r="D39" s="108" t="s">
        <v>49</v>
      </c>
      <c r="E39" s="108" t="s">
        <v>180</v>
      </c>
      <c r="F39" s="108" t="s">
        <v>245</v>
      </c>
      <c r="G39" s="109">
        <f>G40</f>
        <v>32005.56</v>
      </c>
      <c r="H39" s="109">
        <f>H40</f>
        <v>2000</v>
      </c>
      <c r="I39" s="109">
        <f>I40</f>
        <v>1830</v>
      </c>
    </row>
    <row r="40" spans="1:9" ht="15">
      <c r="A40" s="107" t="s">
        <v>246</v>
      </c>
      <c r="B40" s="121">
        <v>956</v>
      </c>
      <c r="C40" s="108" t="s">
        <v>43</v>
      </c>
      <c r="D40" s="108" t="s">
        <v>49</v>
      </c>
      <c r="E40" s="108" t="s">
        <v>176</v>
      </c>
      <c r="F40" s="111">
        <v>850</v>
      </c>
      <c r="G40" s="109">
        <f>SUM(G41:G43)</f>
        <v>32005.56</v>
      </c>
      <c r="H40" s="109">
        <f>H42+H43</f>
        <v>2000</v>
      </c>
      <c r="I40" s="109">
        <f>I42+I43</f>
        <v>1830</v>
      </c>
    </row>
    <row r="41" spans="1:9" ht="25.5">
      <c r="A41" s="107" t="s">
        <v>315</v>
      </c>
      <c r="B41" s="121">
        <v>956</v>
      </c>
      <c r="C41" s="108" t="s">
        <v>43</v>
      </c>
      <c r="D41" s="108" t="s">
        <v>49</v>
      </c>
      <c r="E41" s="108" t="s">
        <v>176</v>
      </c>
      <c r="F41" s="111">
        <v>851</v>
      </c>
      <c r="G41" s="109">
        <v>15777</v>
      </c>
      <c r="H41" s="109">
        <v>2000</v>
      </c>
      <c r="I41" s="109">
        <v>1830</v>
      </c>
    </row>
    <row r="42" spans="1:9" ht="15">
      <c r="A42" s="107" t="s">
        <v>247</v>
      </c>
      <c r="B42" s="121">
        <v>956</v>
      </c>
      <c r="C42" s="108" t="s">
        <v>43</v>
      </c>
      <c r="D42" s="108" t="s">
        <v>49</v>
      </c>
      <c r="E42" s="108" t="s">
        <v>176</v>
      </c>
      <c r="F42" s="111">
        <v>852</v>
      </c>
      <c r="G42" s="109">
        <v>10998</v>
      </c>
      <c r="H42" s="109">
        <v>2000</v>
      </c>
      <c r="I42" s="109">
        <v>1830</v>
      </c>
    </row>
    <row r="43" spans="1:9" ht="15">
      <c r="A43" s="107" t="s">
        <v>179</v>
      </c>
      <c r="B43" s="121">
        <v>956</v>
      </c>
      <c r="C43" s="108" t="s">
        <v>43</v>
      </c>
      <c r="D43" s="108" t="s">
        <v>49</v>
      </c>
      <c r="E43" s="108" t="s">
        <v>176</v>
      </c>
      <c r="F43" s="111">
        <v>853</v>
      </c>
      <c r="G43" s="109">
        <v>5230.56</v>
      </c>
      <c r="H43" s="109">
        <v>0</v>
      </c>
      <c r="I43" s="109">
        <v>0</v>
      </c>
    </row>
    <row r="44" spans="1:9" ht="25.5">
      <c r="A44" s="112" t="s">
        <v>197</v>
      </c>
      <c r="B44" s="124" t="s">
        <v>304</v>
      </c>
      <c r="C44" s="108" t="s">
        <v>43</v>
      </c>
      <c r="D44" s="108" t="s">
        <v>195</v>
      </c>
      <c r="E44" s="108" t="s">
        <v>248</v>
      </c>
      <c r="F44" s="108" t="s">
        <v>45</v>
      </c>
      <c r="G44" s="109">
        <f>SUM(G45:G46)</f>
        <v>520200</v>
      </c>
      <c r="H44" s="109">
        <v>0</v>
      </c>
      <c r="I44" s="109">
        <v>0</v>
      </c>
    </row>
    <row r="45" spans="1:9" ht="25.5">
      <c r="A45" s="112" t="s">
        <v>249</v>
      </c>
      <c r="B45" s="124" t="s">
        <v>304</v>
      </c>
      <c r="C45" s="108" t="s">
        <v>43</v>
      </c>
      <c r="D45" s="108" t="s">
        <v>195</v>
      </c>
      <c r="E45" s="108" t="s">
        <v>218</v>
      </c>
      <c r="F45" s="111">
        <v>880</v>
      </c>
      <c r="G45" s="109">
        <v>419000</v>
      </c>
      <c r="H45" s="109">
        <v>0</v>
      </c>
      <c r="I45" s="109">
        <v>0</v>
      </c>
    </row>
    <row r="46" spans="1:9" ht="25.5">
      <c r="A46" s="112" t="s">
        <v>250</v>
      </c>
      <c r="B46" s="124" t="s">
        <v>304</v>
      </c>
      <c r="C46" s="108" t="s">
        <v>43</v>
      </c>
      <c r="D46" s="108" t="s">
        <v>195</v>
      </c>
      <c r="E46" s="108" t="s">
        <v>219</v>
      </c>
      <c r="F46" s="111">
        <v>880</v>
      </c>
      <c r="G46" s="109">
        <v>101200</v>
      </c>
      <c r="H46" s="109">
        <v>0</v>
      </c>
      <c r="I46" s="109">
        <v>0</v>
      </c>
    </row>
    <row r="47" spans="1:9" ht="15">
      <c r="A47" s="107" t="s">
        <v>71</v>
      </c>
      <c r="B47" s="121">
        <v>956</v>
      </c>
      <c r="C47" s="108" t="s">
        <v>43</v>
      </c>
      <c r="D47" s="108">
        <v>11</v>
      </c>
      <c r="E47" s="108" t="s">
        <v>165</v>
      </c>
      <c r="F47" s="108" t="s">
        <v>45</v>
      </c>
      <c r="G47" s="109">
        <v>15000</v>
      </c>
      <c r="H47" s="109">
        <v>15000</v>
      </c>
      <c r="I47" s="109">
        <v>15000</v>
      </c>
    </row>
    <row r="48" spans="1:9" ht="12.75" customHeight="1">
      <c r="A48" s="173" t="s">
        <v>244</v>
      </c>
      <c r="B48" s="174">
        <v>956</v>
      </c>
      <c r="C48" s="176" t="s">
        <v>43</v>
      </c>
      <c r="D48" s="176">
        <v>11</v>
      </c>
      <c r="E48" s="176" t="s">
        <v>180</v>
      </c>
      <c r="F48" s="177">
        <v>800</v>
      </c>
      <c r="G48" s="164">
        <v>15000</v>
      </c>
      <c r="H48" s="164">
        <v>15000</v>
      </c>
      <c r="I48" s="164">
        <v>15000</v>
      </c>
    </row>
    <row r="49" spans="1:9" ht="12.75" customHeight="1">
      <c r="A49" s="173"/>
      <c r="B49" s="175"/>
      <c r="C49" s="176"/>
      <c r="D49" s="176"/>
      <c r="E49" s="176"/>
      <c r="F49" s="177"/>
      <c r="G49" s="164"/>
      <c r="H49" s="164"/>
      <c r="I49" s="164"/>
    </row>
    <row r="50" spans="1:9" ht="15">
      <c r="A50" s="107" t="s">
        <v>251</v>
      </c>
      <c r="B50" s="121">
        <v>956</v>
      </c>
      <c r="C50" s="108" t="s">
        <v>43</v>
      </c>
      <c r="D50" s="108">
        <v>11</v>
      </c>
      <c r="E50" s="108" t="s">
        <v>252</v>
      </c>
      <c r="F50" s="111">
        <v>870</v>
      </c>
      <c r="G50" s="109">
        <v>15000</v>
      </c>
      <c r="H50" s="109">
        <v>15000</v>
      </c>
      <c r="I50" s="109">
        <v>15000</v>
      </c>
    </row>
    <row r="51" spans="1:9" ht="15">
      <c r="A51" s="107" t="s">
        <v>98</v>
      </c>
      <c r="B51" s="121">
        <v>956</v>
      </c>
      <c r="C51" s="108" t="s">
        <v>43</v>
      </c>
      <c r="D51" s="108">
        <v>13</v>
      </c>
      <c r="E51" s="108" t="s">
        <v>180</v>
      </c>
      <c r="F51" s="108" t="s">
        <v>45</v>
      </c>
      <c r="G51" s="109">
        <f>G52+G57</f>
        <v>808530</v>
      </c>
      <c r="H51" s="109">
        <v>700</v>
      </c>
      <c r="I51" s="109">
        <v>700</v>
      </c>
    </row>
    <row r="52" spans="1:9" ht="38.25">
      <c r="A52" s="107" t="s">
        <v>230</v>
      </c>
      <c r="B52" s="121">
        <v>956</v>
      </c>
      <c r="C52" s="108" t="s">
        <v>43</v>
      </c>
      <c r="D52" s="108" t="s">
        <v>253</v>
      </c>
      <c r="E52" s="108" t="s">
        <v>180</v>
      </c>
      <c r="F52" s="108" t="s">
        <v>231</v>
      </c>
      <c r="G52" s="109">
        <f>G53</f>
        <v>71111</v>
      </c>
      <c r="H52" s="109">
        <v>700</v>
      </c>
      <c r="I52" s="109">
        <v>700</v>
      </c>
    </row>
    <row r="53" spans="1:9" ht="38.25">
      <c r="A53" s="107" t="s">
        <v>232</v>
      </c>
      <c r="B53" s="121">
        <v>956</v>
      </c>
      <c r="C53" s="108" t="s">
        <v>43</v>
      </c>
      <c r="D53" s="108">
        <v>13</v>
      </c>
      <c r="E53" s="108" t="s">
        <v>180</v>
      </c>
      <c r="F53" s="111">
        <v>240</v>
      </c>
      <c r="G53" s="109">
        <f>SUM(G54:G56)</f>
        <v>71111</v>
      </c>
      <c r="H53" s="109">
        <v>700</v>
      </c>
      <c r="I53" s="109">
        <v>700</v>
      </c>
    </row>
    <row r="54" spans="1:9" ht="36">
      <c r="A54" s="110" t="s">
        <v>243</v>
      </c>
      <c r="B54" s="121">
        <v>956</v>
      </c>
      <c r="C54" s="108" t="s">
        <v>43</v>
      </c>
      <c r="D54" s="108">
        <v>13</v>
      </c>
      <c r="E54" s="108" t="s">
        <v>254</v>
      </c>
      <c r="F54" s="111">
        <v>244</v>
      </c>
      <c r="G54" s="109">
        <v>0</v>
      </c>
      <c r="H54" s="109">
        <v>700</v>
      </c>
      <c r="I54" s="109">
        <v>700</v>
      </c>
    </row>
    <row r="55" spans="1:9" ht="72">
      <c r="A55" s="110" t="s">
        <v>312</v>
      </c>
      <c r="B55" s="121">
        <v>956</v>
      </c>
      <c r="C55" s="108" t="s">
        <v>43</v>
      </c>
      <c r="D55" s="108" t="s">
        <v>253</v>
      </c>
      <c r="E55" s="113" t="s">
        <v>319</v>
      </c>
      <c r="F55" s="111">
        <v>244</v>
      </c>
      <c r="G55" s="109">
        <v>71111</v>
      </c>
      <c r="H55" s="109">
        <v>0</v>
      </c>
      <c r="I55" s="109">
        <v>0</v>
      </c>
    </row>
    <row r="56" spans="1:9" ht="36">
      <c r="A56" s="110" t="s">
        <v>240</v>
      </c>
      <c r="B56" s="121">
        <v>956</v>
      </c>
      <c r="C56" s="108" t="s">
        <v>43</v>
      </c>
      <c r="D56" s="108" t="s">
        <v>253</v>
      </c>
      <c r="E56" s="108" t="s">
        <v>175</v>
      </c>
      <c r="F56" s="111">
        <v>244</v>
      </c>
      <c r="G56" s="109">
        <v>0</v>
      </c>
      <c r="H56" s="109"/>
      <c r="I56" s="109"/>
    </row>
    <row r="57" spans="1:9" ht="36">
      <c r="A57" s="110" t="s">
        <v>317</v>
      </c>
      <c r="B57" s="121">
        <v>956</v>
      </c>
      <c r="C57" s="108" t="s">
        <v>43</v>
      </c>
      <c r="D57" s="108" t="s">
        <v>253</v>
      </c>
      <c r="E57" s="108" t="s">
        <v>180</v>
      </c>
      <c r="F57" s="108" t="s">
        <v>318</v>
      </c>
      <c r="G57" s="109">
        <f>G58</f>
        <v>737419</v>
      </c>
      <c r="H57" s="109">
        <v>0</v>
      </c>
      <c r="I57" s="109">
        <v>0</v>
      </c>
    </row>
    <row r="58" spans="1:9" ht="37.5" customHeight="1">
      <c r="A58" s="110" t="s">
        <v>317</v>
      </c>
      <c r="B58" s="121">
        <v>956</v>
      </c>
      <c r="C58" s="108" t="s">
        <v>43</v>
      </c>
      <c r="D58" s="108">
        <v>13</v>
      </c>
      <c r="E58" s="108" t="s">
        <v>180</v>
      </c>
      <c r="F58" s="111">
        <v>414</v>
      </c>
      <c r="G58" s="109">
        <f>G59</f>
        <v>737419</v>
      </c>
      <c r="H58" s="109">
        <v>0</v>
      </c>
      <c r="I58" s="109">
        <v>0</v>
      </c>
    </row>
    <row r="59" spans="1:9" ht="48">
      <c r="A59" s="110" t="s">
        <v>316</v>
      </c>
      <c r="B59" s="121">
        <v>956</v>
      </c>
      <c r="C59" s="108" t="s">
        <v>43</v>
      </c>
      <c r="D59" s="108" t="s">
        <v>253</v>
      </c>
      <c r="E59" s="113" t="s">
        <v>321</v>
      </c>
      <c r="F59" s="111">
        <v>414</v>
      </c>
      <c r="G59" s="109">
        <v>737419</v>
      </c>
      <c r="H59" s="109">
        <v>0</v>
      </c>
      <c r="I59" s="109">
        <v>0</v>
      </c>
    </row>
    <row r="60" spans="1:9" ht="15">
      <c r="A60" s="114" t="s">
        <v>255</v>
      </c>
      <c r="B60" s="121">
        <v>956</v>
      </c>
      <c r="C60" s="108" t="s">
        <v>47</v>
      </c>
      <c r="D60" s="108" t="s">
        <v>44</v>
      </c>
      <c r="E60" s="108" t="s">
        <v>180</v>
      </c>
      <c r="F60" s="108" t="s">
        <v>45</v>
      </c>
      <c r="G60" s="109">
        <f>G61</f>
        <v>72200</v>
      </c>
      <c r="H60" s="109">
        <f>H61</f>
        <v>72200</v>
      </c>
      <c r="I60" s="109">
        <f>I61</f>
        <v>72200</v>
      </c>
    </row>
    <row r="61" spans="1:9" ht="30">
      <c r="A61" s="114" t="s">
        <v>73</v>
      </c>
      <c r="B61" s="121">
        <v>956</v>
      </c>
      <c r="C61" s="108" t="s">
        <v>47</v>
      </c>
      <c r="D61" s="108" t="s">
        <v>50</v>
      </c>
      <c r="E61" s="108" t="s">
        <v>180</v>
      </c>
      <c r="F61" s="108" t="s">
        <v>45</v>
      </c>
      <c r="G61" s="109">
        <f>G62+G66</f>
        <v>72200</v>
      </c>
      <c r="H61" s="109">
        <f>H62+H66</f>
        <v>72200</v>
      </c>
      <c r="I61" s="109">
        <f>I62+I66</f>
        <v>72200</v>
      </c>
    </row>
    <row r="62" spans="1:9" ht="60">
      <c r="A62" s="110" t="s">
        <v>222</v>
      </c>
      <c r="B62" s="121">
        <v>956</v>
      </c>
      <c r="C62" s="108" t="s">
        <v>47</v>
      </c>
      <c r="D62" s="108" t="s">
        <v>50</v>
      </c>
      <c r="E62" s="108" t="s">
        <v>180</v>
      </c>
      <c r="F62" s="108" t="s">
        <v>223</v>
      </c>
      <c r="G62" s="109">
        <f>SUM(G64:G65)</f>
        <v>70100</v>
      </c>
      <c r="H62" s="109">
        <f>SUM(H64:H65)</f>
        <v>70100</v>
      </c>
      <c r="I62" s="109">
        <f>SUM(I64:I65)</f>
        <v>70100</v>
      </c>
    </row>
    <row r="63" spans="1:9" ht="25.5">
      <c r="A63" s="107" t="s">
        <v>224</v>
      </c>
      <c r="B63" s="121">
        <v>956</v>
      </c>
      <c r="C63" s="108" t="s">
        <v>47</v>
      </c>
      <c r="D63" s="108" t="s">
        <v>50</v>
      </c>
      <c r="E63" s="108" t="s">
        <v>180</v>
      </c>
      <c r="F63" s="108" t="s">
        <v>229</v>
      </c>
      <c r="G63" s="109">
        <f>SUM(G64+G65)</f>
        <v>70100</v>
      </c>
      <c r="H63" s="109">
        <f>SUM(H64+H65)</f>
        <v>70100</v>
      </c>
      <c r="I63" s="109">
        <f>SUM(I64+I65)</f>
        <v>70100</v>
      </c>
    </row>
    <row r="64" spans="1:9" ht="25.5">
      <c r="A64" s="107" t="s">
        <v>225</v>
      </c>
      <c r="B64" s="121">
        <v>956</v>
      </c>
      <c r="C64" s="108" t="s">
        <v>47</v>
      </c>
      <c r="D64" s="108" t="s">
        <v>50</v>
      </c>
      <c r="E64" s="108" t="s">
        <v>198</v>
      </c>
      <c r="F64" s="111">
        <v>121</v>
      </c>
      <c r="G64" s="109">
        <v>53840.24</v>
      </c>
      <c r="H64" s="109">
        <v>53840.24</v>
      </c>
      <c r="I64" s="109">
        <v>53840.24</v>
      </c>
    </row>
    <row r="65" spans="1:9" ht="51">
      <c r="A65" s="107" t="s">
        <v>228</v>
      </c>
      <c r="B65" s="121">
        <v>956</v>
      </c>
      <c r="C65" s="108" t="s">
        <v>47</v>
      </c>
      <c r="D65" s="108" t="s">
        <v>50</v>
      </c>
      <c r="E65" s="108" t="s">
        <v>198</v>
      </c>
      <c r="F65" s="111">
        <v>129</v>
      </c>
      <c r="G65" s="109">
        <v>16259.76</v>
      </c>
      <c r="H65" s="109">
        <v>16259.76</v>
      </c>
      <c r="I65" s="109">
        <v>16259.76</v>
      </c>
    </row>
    <row r="66" spans="1:9" ht="38.25">
      <c r="A66" s="107" t="s">
        <v>230</v>
      </c>
      <c r="B66" s="121">
        <v>956</v>
      </c>
      <c r="C66" s="108" t="s">
        <v>47</v>
      </c>
      <c r="D66" s="108" t="s">
        <v>50</v>
      </c>
      <c r="E66" s="108" t="s">
        <v>180</v>
      </c>
      <c r="F66" s="108" t="s">
        <v>231</v>
      </c>
      <c r="G66" s="109">
        <f>G67</f>
        <v>2100</v>
      </c>
      <c r="H66" s="109">
        <f aca="true" t="shared" si="0" ref="G66:I67">H67</f>
        <v>2100</v>
      </c>
      <c r="I66" s="109">
        <f t="shared" si="0"/>
        <v>2100</v>
      </c>
    </row>
    <row r="67" spans="1:9" ht="38.25">
      <c r="A67" s="107" t="s">
        <v>232</v>
      </c>
      <c r="B67" s="121">
        <v>956</v>
      </c>
      <c r="C67" s="108" t="s">
        <v>47</v>
      </c>
      <c r="D67" s="108" t="s">
        <v>50</v>
      </c>
      <c r="E67" s="108" t="s">
        <v>180</v>
      </c>
      <c r="F67" s="111">
        <v>240</v>
      </c>
      <c r="G67" s="109">
        <f>G68</f>
        <v>2100</v>
      </c>
      <c r="H67" s="109">
        <f t="shared" si="0"/>
        <v>2100</v>
      </c>
      <c r="I67" s="109">
        <f t="shared" si="0"/>
        <v>2100</v>
      </c>
    </row>
    <row r="68" spans="1:9" ht="36">
      <c r="A68" s="110" t="s">
        <v>243</v>
      </c>
      <c r="B68" s="121">
        <v>956</v>
      </c>
      <c r="C68" s="108" t="s">
        <v>47</v>
      </c>
      <c r="D68" s="108" t="s">
        <v>50</v>
      </c>
      <c r="E68" s="108" t="s">
        <v>198</v>
      </c>
      <c r="F68" s="111">
        <v>244</v>
      </c>
      <c r="G68" s="109">
        <v>2100</v>
      </c>
      <c r="H68" s="109">
        <v>2100</v>
      </c>
      <c r="I68" s="109">
        <v>2100</v>
      </c>
    </row>
    <row r="69" spans="1:9" ht="15">
      <c r="A69" s="114" t="s">
        <v>166</v>
      </c>
      <c r="B69" s="121">
        <v>956</v>
      </c>
      <c r="C69" s="108" t="s">
        <v>49</v>
      </c>
      <c r="D69" s="108" t="s">
        <v>44</v>
      </c>
      <c r="E69" s="108" t="s">
        <v>180</v>
      </c>
      <c r="F69" s="108" t="s">
        <v>45</v>
      </c>
      <c r="G69" s="109">
        <f>G70+G77</f>
        <v>1436511.09</v>
      </c>
      <c r="H69" s="109">
        <f>H70+H77</f>
        <v>737800</v>
      </c>
      <c r="I69" s="109">
        <f>I70+I77</f>
        <v>824900</v>
      </c>
    </row>
    <row r="70" spans="1:9" ht="15">
      <c r="A70" s="114" t="s">
        <v>99</v>
      </c>
      <c r="B70" s="121">
        <v>956</v>
      </c>
      <c r="C70" s="108" t="s">
        <v>49</v>
      </c>
      <c r="D70" s="108" t="s">
        <v>43</v>
      </c>
      <c r="E70" s="108" t="s">
        <v>180</v>
      </c>
      <c r="F70" s="108" t="s">
        <v>45</v>
      </c>
      <c r="G70" s="109">
        <f>G71+G74</f>
        <v>44500</v>
      </c>
      <c r="H70" s="109">
        <f>H71+H74</f>
        <v>44500</v>
      </c>
      <c r="I70" s="109">
        <f>I71+I74</f>
        <v>44500</v>
      </c>
    </row>
    <row r="71" spans="1:9" ht="25.5">
      <c r="A71" s="107" t="s">
        <v>224</v>
      </c>
      <c r="B71" s="121">
        <v>956</v>
      </c>
      <c r="C71" s="108" t="s">
        <v>49</v>
      </c>
      <c r="D71" s="108" t="s">
        <v>43</v>
      </c>
      <c r="E71" s="108" t="s">
        <v>180</v>
      </c>
      <c r="F71" s="108" t="s">
        <v>229</v>
      </c>
      <c r="G71" s="109">
        <f>SUM(G72+G73)</f>
        <v>42336.04</v>
      </c>
      <c r="H71" s="109">
        <f>SUM(H72+H73)</f>
        <v>42336.04</v>
      </c>
      <c r="I71" s="109">
        <f>SUM(I72+I73)</f>
        <v>42336.04</v>
      </c>
    </row>
    <row r="72" spans="1:9" ht="25.5">
      <c r="A72" s="107" t="s">
        <v>225</v>
      </c>
      <c r="B72" s="121">
        <v>956</v>
      </c>
      <c r="C72" s="108" t="s">
        <v>49</v>
      </c>
      <c r="D72" s="108" t="s">
        <v>43</v>
      </c>
      <c r="E72" s="108">
        <v>6130173110</v>
      </c>
      <c r="F72" s="111">
        <v>121</v>
      </c>
      <c r="G72" s="109">
        <v>32516.16</v>
      </c>
      <c r="H72" s="109">
        <v>32516.16</v>
      </c>
      <c r="I72" s="109">
        <v>32516.16</v>
      </c>
    </row>
    <row r="73" spans="1:9" ht="51">
      <c r="A73" s="107" t="s">
        <v>228</v>
      </c>
      <c r="B73" s="121">
        <v>956</v>
      </c>
      <c r="C73" s="108" t="s">
        <v>49</v>
      </c>
      <c r="D73" s="108" t="s">
        <v>43</v>
      </c>
      <c r="E73" s="108" t="s">
        <v>178</v>
      </c>
      <c r="F73" s="111">
        <v>129</v>
      </c>
      <c r="G73" s="109">
        <v>9819.88</v>
      </c>
      <c r="H73" s="109">
        <v>9819.88</v>
      </c>
      <c r="I73" s="109">
        <v>9819.88</v>
      </c>
    </row>
    <row r="74" spans="1:9" ht="38.25">
      <c r="A74" s="107" t="s">
        <v>230</v>
      </c>
      <c r="B74" s="121">
        <v>956</v>
      </c>
      <c r="C74" s="108" t="s">
        <v>49</v>
      </c>
      <c r="D74" s="108" t="s">
        <v>43</v>
      </c>
      <c r="E74" s="108" t="s">
        <v>180</v>
      </c>
      <c r="F74" s="111">
        <v>200</v>
      </c>
      <c r="G74" s="109">
        <f>G75</f>
        <v>2163.96</v>
      </c>
      <c r="H74" s="109">
        <f aca="true" t="shared" si="1" ref="G74:I75">H75</f>
        <v>2163.96</v>
      </c>
      <c r="I74" s="109">
        <f t="shared" si="1"/>
        <v>2163.96</v>
      </c>
    </row>
    <row r="75" spans="1:9" ht="38.25">
      <c r="A75" s="107" t="s">
        <v>232</v>
      </c>
      <c r="B75" s="121">
        <v>956</v>
      </c>
      <c r="C75" s="108" t="s">
        <v>49</v>
      </c>
      <c r="D75" s="108" t="s">
        <v>43</v>
      </c>
      <c r="E75" s="108" t="s">
        <v>180</v>
      </c>
      <c r="F75" s="111">
        <v>240</v>
      </c>
      <c r="G75" s="109">
        <f>G76</f>
        <v>2163.96</v>
      </c>
      <c r="H75" s="109">
        <f t="shared" si="1"/>
        <v>2163.96</v>
      </c>
      <c r="I75" s="109">
        <f t="shared" si="1"/>
        <v>2163.96</v>
      </c>
    </row>
    <row r="76" spans="1:9" ht="36">
      <c r="A76" s="110" t="s">
        <v>243</v>
      </c>
      <c r="B76" s="121">
        <v>956</v>
      </c>
      <c r="C76" s="108" t="s">
        <v>49</v>
      </c>
      <c r="D76" s="108" t="s">
        <v>43</v>
      </c>
      <c r="E76" s="108" t="s">
        <v>178</v>
      </c>
      <c r="F76" s="111">
        <v>244</v>
      </c>
      <c r="G76" s="109">
        <v>2163.96</v>
      </c>
      <c r="H76" s="109">
        <v>2163.96</v>
      </c>
      <c r="I76" s="109">
        <v>2163.96</v>
      </c>
    </row>
    <row r="77" spans="1:9" ht="15">
      <c r="A77" s="107" t="s">
        <v>256</v>
      </c>
      <c r="B77" s="121">
        <v>956</v>
      </c>
      <c r="C77" s="108" t="s">
        <v>49</v>
      </c>
      <c r="D77" s="108" t="s">
        <v>84</v>
      </c>
      <c r="E77" s="108" t="s">
        <v>248</v>
      </c>
      <c r="F77" s="108" t="s">
        <v>45</v>
      </c>
      <c r="G77" s="109">
        <f>G78</f>
        <v>1392011.09</v>
      </c>
      <c r="H77" s="109">
        <v>693300</v>
      </c>
      <c r="I77" s="109">
        <v>780400</v>
      </c>
    </row>
    <row r="78" spans="1:9" ht="38.25">
      <c r="A78" s="107" t="s">
        <v>230</v>
      </c>
      <c r="B78" s="121">
        <v>956</v>
      </c>
      <c r="C78" s="108" t="s">
        <v>49</v>
      </c>
      <c r="D78" s="108" t="s">
        <v>84</v>
      </c>
      <c r="E78" s="108" t="s">
        <v>180</v>
      </c>
      <c r="F78" s="108" t="s">
        <v>231</v>
      </c>
      <c r="G78" s="109">
        <f>G79</f>
        <v>1392011.09</v>
      </c>
      <c r="H78" s="109">
        <f>H79</f>
        <v>693300</v>
      </c>
      <c r="I78" s="109">
        <f>I79</f>
        <v>780400</v>
      </c>
    </row>
    <row r="79" spans="1:9" ht="38.25">
      <c r="A79" s="107" t="s">
        <v>232</v>
      </c>
      <c r="B79" s="121">
        <v>956</v>
      </c>
      <c r="C79" s="108" t="s">
        <v>49</v>
      </c>
      <c r="D79" s="108" t="s">
        <v>84</v>
      </c>
      <c r="E79" s="108" t="s">
        <v>180</v>
      </c>
      <c r="F79" s="108" t="s">
        <v>233</v>
      </c>
      <c r="G79" s="109">
        <f>G80+G81</f>
        <v>1392011.09</v>
      </c>
      <c r="H79" s="109">
        <f>H80+H81</f>
        <v>693300</v>
      </c>
      <c r="I79" s="109">
        <f>I80+I81</f>
        <v>780400</v>
      </c>
    </row>
    <row r="80" spans="1:9" ht="178.5">
      <c r="A80" s="107" t="s">
        <v>313</v>
      </c>
      <c r="B80" s="121">
        <v>956</v>
      </c>
      <c r="C80" s="108" t="s">
        <v>49</v>
      </c>
      <c r="D80" s="108" t="s">
        <v>84</v>
      </c>
      <c r="E80" s="108">
        <v>5222247005</v>
      </c>
      <c r="F80" s="111">
        <v>244</v>
      </c>
      <c r="G80" s="109">
        <v>1392011.09</v>
      </c>
      <c r="H80" s="109">
        <v>693300</v>
      </c>
      <c r="I80" s="109">
        <v>780400</v>
      </c>
    </row>
    <row r="81" spans="1:9" ht="51">
      <c r="A81" s="107" t="s">
        <v>257</v>
      </c>
      <c r="B81" s="121">
        <v>956</v>
      </c>
      <c r="C81" s="108" t="s">
        <v>49</v>
      </c>
      <c r="D81" s="108" t="s">
        <v>84</v>
      </c>
      <c r="E81" s="108">
        <v>5222247006</v>
      </c>
      <c r="F81" s="111">
        <v>244</v>
      </c>
      <c r="G81" s="109">
        <v>0</v>
      </c>
      <c r="H81" s="109">
        <v>0</v>
      </c>
      <c r="I81" s="109">
        <v>0</v>
      </c>
    </row>
    <row r="82" spans="1:9" ht="25.5">
      <c r="A82" s="107" t="s">
        <v>53</v>
      </c>
      <c r="B82" s="121">
        <v>956</v>
      </c>
      <c r="C82" s="108" t="s">
        <v>54</v>
      </c>
      <c r="D82" s="108" t="s">
        <v>44</v>
      </c>
      <c r="E82" s="108" t="s">
        <v>180</v>
      </c>
      <c r="F82" s="108" t="s">
        <v>45</v>
      </c>
      <c r="G82" s="109">
        <f>G83+G90</f>
        <v>3305534</v>
      </c>
      <c r="H82" s="109">
        <v>90000</v>
      </c>
      <c r="I82" s="109">
        <v>90000</v>
      </c>
    </row>
    <row r="83" spans="1:9" ht="15">
      <c r="A83" s="114" t="s">
        <v>290</v>
      </c>
      <c r="B83" s="121">
        <v>956</v>
      </c>
      <c r="C83" s="108" t="s">
        <v>54</v>
      </c>
      <c r="D83" s="108" t="s">
        <v>47</v>
      </c>
      <c r="E83" s="108" t="s">
        <v>180</v>
      </c>
      <c r="F83" s="108" t="s">
        <v>45</v>
      </c>
      <c r="G83" s="109">
        <f>G84</f>
        <v>2384860</v>
      </c>
      <c r="H83" s="109">
        <f aca="true" t="shared" si="2" ref="G83:I84">H84</f>
        <v>0</v>
      </c>
      <c r="I83" s="109">
        <f t="shared" si="2"/>
        <v>0</v>
      </c>
    </row>
    <row r="84" spans="1:9" ht="38.25">
      <c r="A84" s="107" t="s">
        <v>230</v>
      </c>
      <c r="B84" s="121">
        <v>956</v>
      </c>
      <c r="C84" s="108" t="s">
        <v>54</v>
      </c>
      <c r="D84" s="108" t="s">
        <v>47</v>
      </c>
      <c r="E84" s="108" t="s">
        <v>180</v>
      </c>
      <c r="F84" s="108" t="s">
        <v>231</v>
      </c>
      <c r="G84" s="109">
        <f>G85</f>
        <v>2384860</v>
      </c>
      <c r="H84" s="109">
        <f t="shared" si="2"/>
        <v>0</v>
      </c>
      <c r="I84" s="109">
        <f t="shared" si="2"/>
        <v>0</v>
      </c>
    </row>
    <row r="85" spans="1:9" ht="38.25">
      <c r="A85" s="107" t="s">
        <v>232</v>
      </c>
      <c r="B85" s="121">
        <v>956</v>
      </c>
      <c r="C85" s="108" t="s">
        <v>54</v>
      </c>
      <c r="D85" s="108" t="s">
        <v>47</v>
      </c>
      <c r="E85" s="108" t="s">
        <v>216</v>
      </c>
      <c r="F85" s="108" t="s">
        <v>233</v>
      </c>
      <c r="G85" s="109">
        <f>SUM(G86:G89)</f>
        <v>2384860</v>
      </c>
      <c r="H85" s="109">
        <f>H89</f>
        <v>0</v>
      </c>
      <c r="I85" s="109">
        <f>I89</f>
        <v>0</v>
      </c>
    </row>
    <row r="86" spans="1:9" ht="123" customHeight="1">
      <c r="A86" s="169" t="s">
        <v>314</v>
      </c>
      <c r="B86" s="125">
        <v>956</v>
      </c>
      <c r="C86" s="116" t="s">
        <v>54</v>
      </c>
      <c r="D86" s="116" t="s">
        <v>47</v>
      </c>
      <c r="E86" s="116" t="s">
        <v>322</v>
      </c>
      <c r="F86" s="117">
        <v>243</v>
      </c>
      <c r="G86" s="118">
        <v>889866.24</v>
      </c>
      <c r="H86" s="118">
        <v>0</v>
      </c>
      <c r="I86" s="118">
        <v>0</v>
      </c>
    </row>
    <row r="87" spans="1:9" ht="66" customHeight="1">
      <c r="A87" s="170"/>
      <c r="B87" s="125">
        <v>956</v>
      </c>
      <c r="C87" s="116" t="s">
        <v>54</v>
      </c>
      <c r="D87" s="116" t="s">
        <v>47</v>
      </c>
      <c r="E87" s="116" t="s">
        <v>322</v>
      </c>
      <c r="F87" s="117">
        <v>243</v>
      </c>
      <c r="G87" s="118">
        <v>18193.76</v>
      </c>
      <c r="H87" s="118"/>
      <c r="I87" s="118"/>
    </row>
    <row r="88" spans="1:9" ht="106.5" customHeight="1">
      <c r="A88" s="169" t="s">
        <v>306</v>
      </c>
      <c r="B88" s="125">
        <v>956</v>
      </c>
      <c r="C88" s="116" t="s">
        <v>54</v>
      </c>
      <c r="D88" s="116" t="s">
        <v>47</v>
      </c>
      <c r="E88" s="116" t="s">
        <v>322</v>
      </c>
      <c r="F88" s="117">
        <v>244</v>
      </c>
      <c r="G88" s="118">
        <v>1447211.04</v>
      </c>
      <c r="H88" s="118"/>
      <c r="I88" s="118"/>
    </row>
    <row r="89" spans="1:9" ht="83.25" customHeight="1">
      <c r="A89" s="171"/>
      <c r="B89" s="125">
        <v>956</v>
      </c>
      <c r="C89" s="116" t="s">
        <v>54</v>
      </c>
      <c r="D89" s="116" t="s">
        <v>47</v>
      </c>
      <c r="E89" s="116" t="s">
        <v>322</v>
      </c>
      <c r="F89" s="117">
        <v>244</v>
      </c>
      <c r="G89" s="118">
        <v>29588.96</v>
      </c>
      <c r="H89" s="118">
        <v>0</v>
      </c>
      <c r="I89" s="118">
        <v>0</v>
      </c>
    </row>
    <row r="90" spans="1:9" ht="15">
      <c r="A90" s="114" t="s">
        <v>55</v>
      </c>
      <c r="B90" s="121">
        <v>956</v>
      </c>
      <c r="C90" s="108" t="s">
        <v>54</v>
      </c>
      <c r="D90" s="108" t="s">
        <v>50</v>
      </c>
      <c r="E90" s="108" t="s">
        <v>180</v>
      </c>
      <c r="F90" s="108" t="s">
        <v>45</v>
      </c>
      <c r="G90" s="109">
        <f>G91</f>
        <v>920674</v>
      </c>
      <c r="H90" s="109">
        <f aca="true" t="shared" si="3" ref="G90:I91">H91</f>
        <v>90000</v>
      </c>
      <c r="I90" s="109">
        <f t="shared" si="3"/>
        <v>90000</v>
      </c>
    </row>
    <row r="91" spans="1:9" ht="38.25">
      <c r="A91" s="107" t="s">
        <v>230</v>
      </c>
      <c r="B91" s="121">
        <v>956</v>
      </c>
      <c r="C91" s="108" t="s">
        <v>54</v>
      </c>
      <c r="D91" s="108" t="s">
        <v>50</v>
      </c>
      <c r="E91" s="108" t="s">
        <v>180</v>
      </c>
      <c r="F91" s="108" t="s">
        <v>231</v>
      </c>
      <c r="G91" s="109">
        <f>G92</f>
        <v>920674</v>
      </c>
      <c r="H91" s="109">
        <f t="shared" si="3"/>
        <v>90000</v>
      </c>
      <c r="I91" s="109">
        <f t="shared" si="3"/>
        <v>90000</v>
      </c>
    </row>
    <row r="92" spans="1:9" ht="38.25">
      <c r="A92" s="107" t="s">
        <v>232</v>
      </c>
      <c r="B92" s="121">
        <v>956</v>
      </c>
      <c r="C92" s="108" t="s">
        <v>54</v>
      </c>
      <c r="D92" s="108" t="s">
        <v>50</v>
      </c>
      <c r="E92" s="108" t="s">
        <v>216</v>
      </c>
      <c r="F92" s="108" t="s">
        <v>233</v>
      </c>
      <c r="G92" s="109">
        <f>SUM(G93:G95)</f>
        <v>920674</v>
      </c>
      <c r="H92" s="109">
        <f>H93</f>
        <v>90000</v>
      </c>
      <c r="I92" s="109">
        <f>I93</f>
        <v>90000</v>
      </c>
    </row>
    <row r="93" spans="1:9" ht="51">
      <c r="A93" s="107" t="s">
        <v>258</v>
      </c>
      <c r="B93" s="121">
        <v>956</v>
      </c>
      <c r="C93" s="108" t="s">
        <v>54</v>
      </c>
      <c r="D93" s="108" t="s">
        <v>50</v>
      </c>
      <c r="E93" s="108" t="s">
        <v>323</v>
      </c>
      <c r="F93" s="111">
        <v>244</v>
      </c>
      <c r="G93" s="109">
        <v>8000</v>
      </c>
      <c r="H93" s="109">
        <v>90000</v>
      </c>
      <c r="I93" s="109">
        <v>90000</v>
      </c>
    </row>
    <row r="94" spans="1:9" ht="148.5" customHeight="1">
      <c r="A94" s="172" t="s">
        <v>307</v>
      </c>
      <c r="B94" s="125">
        <v>956</v>
      </c>
      <c r="C94" s="116" t="s">
        <v>54</v>
      </c>
      <c r="D94" s="116" t="s">
        <v>50</v>
      </c>
      <c r="E94" s="116" t="s">
        <v>215</v>
      </c>
      <c r="F94" s="117">
        <v>244</v>
      </c>
      <c r="G94" s="118">
        <v>728052</v>
      </c>
      <c r="H94" s="109"/>
      <c r="I94" s="109"/>
    </row>
    <row r="95" spans="1:9" ht="60.75" customHeight="1">
      <c r="A95" s="171"/>
      <c r="B95" s="125">
        <v>956</v>
      </c>
      <c r="C95" s="116" t="s">
        <v>54</v>
      </c>
      <c r="D95" s="116" t="s">
        <v>50</v>
      </c>
      <c r="E95" s="116" t="s">
        <v>215</v>
      </c>
      <c r="F95" s="117">
        <v>244</v>
      </c>
      <c r="G95" s="118">
        <v>184622</v>
      </c>
      <c r="H95" s="126" t="s">
        <v>320</v>
      </c>
      <c r="I95" s="126" t="s">
        <v>320</v>
      </c>
    </row>
    <row r="96" spans="1:9" ht="15">
      <c r="A96" s="107" t="s">
        <v>56</v>
      </c>
      <c r="B96" s="121">
        <v>956</v>
      </c>
      <c r="C96" s="108" t="s">
        <v>52</v>
      </c>
      <c r="D96" s="108" t="s">
        <v>44</v>
      </c>
      <c r="E96" s="108" t="s">
        <v>180</v>
      </c>
      <c r="F96" s="108" t="s">
        <v>45</v>
      </c>
      <c r="G96" s="109">
        <f>G97+G102+G110</f>
        <v>852847.2</v>
      </c>
      <c r="H96" s="126">
        <f>H97+H102</f>
        <v>629750</v>
      </c>
      <c r="I96" s="109">
        <f>I97+I102</f>
        <v>687000</v>
      </c>
    </row>
    <row r="97" spans="1:9" ht="60">
      <c r="A97" s="110" t="s">
        <v>222</v>
      </c>
      <c r="B97" s="121">
        <v>956</v>
      </c>
      <c r="C97" s="108" t="s">
        <v>52</v>
      </c>
      <c r="D97" s="108" t="s">
        <v>43</v>
      </c>
      <c r="E97" s="108" t="s">
        <v>180</v>
      </c>
      <c r="F97" s="108" t="s">
        <v>223</v>
      </c>
      <c r="G97" s="109">
        <f>G98</f>
        <v>552202.1</v>
      </c>
      <c r="H97" s="109">
        <f>H98</f>
        <v>481750</v>
      </c>
      <c r="I97" s="109">
        <f>I98</f>
        <v>482000</v>
      </c>
    </row>
    <row r="98" spans="1:9" ht="25.5">
      <c r="A98" s="107" t="s">
        <v>259</v>
      </c>
      <c r="B98" s="121">
        <v>956</v>
      </c>
      <c r="C98" s="108" t="s">
        <v>52</v>
      </c>
      <c r="D98" s="108" t="s">
        <v>43</v>
      </c>
      <c r="E98" s="108" t="s">
        <v>180</v>
      </c>
      <c r="F98" s="108" t="s">
        <v>260</v>
      </c>
      <c r="G98" s="127">
        <f>SUM(G99:G101)</f>
        <v>552202.1</v>
      </c>
      <c r="H98" s="127">
        <f>H99+H100+H101</f>
        <v>481750</v>
      </c>
      <c r="I98" s="127">
        <v>482000</v>
      </c>
    </row>
    <row r="99" spans="1:9" ht="15">
      <c r="A99" s="107" t="s">
        <v>261</v>
      </c>
      <c r="B99" s="121">
        <v>956</v>
      </c>
      <c r="C99" s="108" t="s">
        <v>52</v>
      </c>
      <c r="D99" s="108" t="s">
        <v>43</v>
      </c>
      <c r="E99" s="108" t="s">
        <v>262</v>
      </c>
      <c r="F99" s="111">
        <v>111</v>
      </c>
      <c r="G99" s="127">
        <v>414284</v>
      </c>
      <c r="H99" s="127">
        <v>369639</v>
      </c>
      <c r="I99" s="127">
        <v>370000</v>
      </c>
    </row>
    <row r="100" spans="1:9" ht="25.5">
      <c r="A100" s="107" t="s">
        <v>263</v>
      </c>
      <c r="B100" s="121">
        <v>956</v>
      </c>
      <c r="C100" s="108" t="s">
        <v>52</v>
      </c>
      <c r="D100" s="108" t="s">
        <v>43</v>
      </c>
      <c r="E100" s="108" t="s">
        <v>264</v>
      </c>
      <c r="F100" s="111">
        <v>112</v>
      </c>
      <c r="G100" s="127">
        <v>3061</v>
      </c>
      <c r="H100" s="127">
        <v>0</v>
      </c>
      <c r="I100" s="127">
        <v>0</v>
      </c>
    </row>
    <row r="101" spans="1:9" ht="51">
      <c r="A101" s="107" t="s">
        <v>265</v>
      </c>
      <c r="B101" s="121">
        <v>956</v>
      </c>
      <c r="C101" s="108" t="s">
        <v>52</v>
      </c>
      <c r="D101" s="108" t="s">
        <v>43</v>
      </c>
      <c r="E101" s="108">
        <v>4402199003</v>
      </c>
      <c r="F101" s="111">
        <v>119</v>
      </c>
      <c r="G101" s="127">
        <v>134857.1</v>
      </c>
      <c r="H101" s="127">
        <v>112111</v>
      </c>
      <c r="I101" s="127">
        <v>112000</v>
      </c>
    </row>
    <row r="102" spans="1:9" ht="38.25">
      <c r="A102" s="107" t="s">
        <v>230</v>
      </c>
      <c r="B102" s="121">
        <v>956</v>
      </c>
      <c r="C102" s="108" t="s">
        <v>52</v>
      </c>
      <c r="D102" s="108" t="s">
        <v>43</v>
      </c>
      <c r="E102" s="108" t="s">
        <v>180</v>
      </c>
      <c r="F102" s="111">
        <v>200</v>
      </c>
      <c r="G102" s="127">
        <f>G103</f>
        <v>299681.1</v>
      </c>
      <c r="H102" s="127">
        <f>H103</f>
        <v>148000</v>
      </c>
      <c r="I102" s="127">
        <f>I103</f>
        <v>205000</v>
      </c>
    </row>
    <row r="103" spans="1:9" ht="38.25">
      <c r="A103" s="107" t="s">
        <v>232</v>
      </c>
      <c r="B103" s="121">
        <v>956</v>
      </c>
      <c r="C103" s="108" t="s">
        <v>52</v>
      </c>
      <c r="D103" s="108" t="s">
        <v>43</v>
      </c>
      <c r="E103" s="108" t="s">
        <v>180</v>
      </c>
      <c r="F103" s="111">
        <v>240</v>
      </c>
      <c r="G103" s="127">
        <f>SUM(G104:G109)</f>
        <v>299681.1</v>
      </c>
      <c r="H103" s="127">
        <f>SUM(H104:H109)</f>
        <v>148000</v>
      </c>
      <c r="I103" s="127">
        <f>SUM(I104:I109)</f>
        <v>205000</v>
      </c>
    </row>
    <row r="104" spans="1:9" ht="36">
      <c r="A104" s="110" t="s">
        <v>266</v>
      </c>
      <c r="B104" s="121">
        <v>956</v>
      </c>
      <c r="C104" s="108" t="s">
        <v>52</v>
      </c>
      <c r="D104" s="108" t="s">
        <v>43</v>
      </c>
      <c r="E104" s="108">
        <v>4402299003</v>
      </c>
      <c r="F104" s="111">
        <v>244</v>
      </c>
      <c r="G104" s="127">
        <v>109398.86</v>
      </c>
      <c r="H104" s="127">
        <v>53000</v>
      </c>
      <c r="I104" s="127">
        <v>100000</v>
      </c>
    </row>
    <row r="105" spans="1:9" ht="36">
      <c r="A105" s="110" t="s">
        <v>267</v>
      </c>
      <c r="B105" s="121">
        <v>956</v>
      </c>
      <c r="C105" s="108" t="s">
        <v>52</v>
      </c>
      <c r="D105" s="108" t="s">
        <v>43</v>
      </c>
      <c r="E105" s="108" t="s">
        <v>268</v>
      </c>
      <c r="F105" s="111">
        <v>244</v>
      </c>
      <c r="G105" s="127">
        <v>57905.24</v>
      </c>
      <c r="H105" s="127">
        <v>80000</v>
      </c>
      <c r="I105" s="127">
        <v>80000</v>
      </c>
    </row>
    <row r="106" spans="1:9" ht="36">
      <c r="A106" s="110" t="s">
        <v>269</v>
      </c>
      <c r="B106" s="121">
        <v>956</v>
      </c>
      <c r="C106" s="108" t="s">
        <v>52</v>
      </c>
      <c r="D106" s="108" t="s">
        <v>43</v>
      </c>
      <c r="E106" s="108" t="s">
        <v>270</v>
      </c>
      <c r="F106" s="111">
        <v>244</v>
      </c>
      <c r="G106" s="127">
        <v>96419</v>
      </c>
      <c r="H106" s="127">
        <v>0</v>
      </c>
      <c r="I106" s="127">
        <v>0</v>
      </c>
    </row>
    <row r="107" spans="1:9" ht="63.75">
      <c r="A107" s="107" t="s">
        <v>271</v>
      </c>
      <c r="B107" s="121">
        <v>956</v>
      </c>
      <c r="C107" s="108" t="s">
        <v>52</v>
      </c>
      <c r="D107" s="108" t="s">
        <v>43</v>
      </c>
      <c r="E107" s="108" t="s">
        <v>272</v>
      </c>
      <c r="F107" s="111">
        <v>244</v>
      </c>
      <c r="G107" s="127">
        <v>0</v>
      </c>
      <c r="H107" s="127">
        <v>15000</v>
      </c>
      <c r="I107" s="127">
        <v>15000</v>
      </c>
    </row>
    <row r="108" spans="1:9" ht="48">
      <c r="A108" s="110" t="s">
        <v>273</v>
      </c>
      <c r="B108" s="121">
        <v>956</v>
      </c>
      <c r="C108" s="108" t="s">
        <v>52</v>
      </c>
      <c r="D108" s="108" t="s">
        <v>43</v>
      </c>
      <c r="E108" s="108" t="s">
        <v>274</v>
      </c>
      <c r="F108" s="108" t="s">
        <v>275</v>
      </c>
      <c r="G108" s="127">
        <v>35958</v>
      </c>
      <c r="H108" s="128">
        <v>0</v>
      </c>
      <c r="I108" s="127">
        <v>10000</v>
      </c>
    </row>
    <row r="109" spans="1:9" ht="48">
      <c r="A109" s="110" t="s">
        <v>276</v>
      </c>
      <c r="B109" s="121">
        <v>956</v>
      </c>
      <c r="C109" s="108" t="s">
        <v>52</v>
      </c>
      <c r="D109" s="108" t="s">
        <v>43</v>
      </c>
      <c r="E109" s="108" t="s">
        <v>277</v>
      </c>
      <c r="F109" s="111">
        <v>244</v>
      </c>
      <c r="G109" s="127">
        <v>0</v>
      </c>
      <c r="H109" s="127">
        <v>0</v>
      </c>
      <c r="I109" s="127">
        <v>0</v>
      </c>
    </row>
    <row r="110" spans="1:9" ht="15">
      <c r="A110" s="107" t="s">
        <v>244</v>
      </c>
      <c r="B110" s="121">
        <v>956</v>
      </c>
      <c r="C110" s="108" t="s">
        <v>52</v>
      </c>
      <c r="D110" s="108" t="s">
        <v>43</v>
      </c>
      <c r="E110" s="108" t="s">
        <v>180</v>
      </c>
      <c r="F110" s="108" t="s">
        <v>245</v>
      </c>
      <c r="G110" s="109">
        <f>G111</f>
        <v>964</v>
      </c>
      <c r="H110" s="109">
        <f>H111</f>
        <v>0</v>
      </c>
      <c r="I110" s="109">
        <f>I111</f>
        <v>0</v>
      </c>
    </row>
    <row r="111" spans="1:9" ht="15">
      <c r="A111" s="107" t="s">
        <v>246</v>
      </c>
      <c r="B111" s="121">
        <v>956</v>
      </c>
      <c r="C111" s="108" t="s">
        <v>52</v>
      </c>
      <c r="D111" s="108" t="s">
        <v>43</v>
      </c>
      <c r="E111" s="108" t="s">
        <v>176</v>
      </c>
      <c r="F111" s="111">
        <v>850</v>
      </c>
      <c r="G111" s="109">
        <f>G112+G113</f>
        <v>964</v>
      </c>
      <c r="H111" s="109">
        <f>H112+H113</f>
        <v>0</v>
      </c>
      <c r="I111" s="109">
        <f>I112+I113</f>
        <v>0</v>
      </c>
    </row>
    <row r="112" spans="1:9" ht="15">
      <c r="A112" s="107" t="s">
        <v>247</v>
      </c>
      <c r="B112" s="121">
        <v>956</v>
      </c>
      <c r="C112" s="108" t="s">
        <v>52</v>
      </c>
      <c r="D112" s="108" t="s">
        <v>43</v>
      </c>
      <c r="E112" s="108" t="s">
        <v>291</v>
      </c>
      <c r="F112" s="111">
        <v>852</v>
      </c>
      <c r="G112" s="109">
        <v>0</v>
      </c>
      <c r="H112" s="109">
        <v>0</v>
      </c>
      <c r="I112" s="109">
        <v>0</v>
      </c>
    </row>
    <row r="113" spans="1:9" ht="15">
      <c r="A113" s="107" t="s">
        <v>179</v>
      </c>
      <c r="B113" s="121">
        <v>956</v>
      </c>
      <c r="C113" s="108" t="s">
        <v>52</v>
      </c>
      <c r="D113" s="108" t="s">
        <v>43</v>
      </c>
      <c r="E113" s="108" t="s">
        <v>291</v>
      </c>
      <c r="F113" s="111">
        <v>853</v>
      </c>
      <c r="G113" s="109">
        <v>964</v>
      </c>
      <c r="H113" s="109">
        <v>0</v>
      </c>
      <c r="I113" s="109">
        <v>0</v>
      </c>
    </row>
    <row r="114" spans="1:9" ht="15">
      <c r="A114" s="107" t="s">
        <v>278</v>
      </c>
      <c r="B114" s="121">
        <v>956</v>
      </c>
      <c r="C114" s="108">
        <v>11</v>
      </c>
      <c r="D114" s="108" t="s">
        <v>44</v>
      </c>
      <c r="E114" s="108" t="s">
        <v>180</v>
      </c>
      <c r="F114" s="108" t="s">
        <v>45</v>
      </c>
      <c r="G114" s="109">
        <v>0</v>
      </c>
      <c r="H114" s="109">
        <v>15000</v>
      </c>
      <c r="I114" s="109">
        <v>15000</v>
      </c>
    </row>
    <row r="115" spans="1:9" ht="15">
      <c r="A115" s="114" t="s">
        <v>279</v>
      </c>
      <c r="B115" s="121">
        <v>956</v>
      </c>
      <c r="C115" s="108">
        <v>11</v>
      </c>
      <c r="D115" s="108" t="s">
        <v>43</v>
      </c>
      <c r="E115" s="108" t="s">
        <v>216</v>
      </c>
      <c r="F115" s="108" t="s">
        <v>45</v>
      </c>
      <c r="G115" s="109">
        <v>0</v>
      </c>
      <c r="H115" s="109">
        <v>15000</v>
      </c>
      <c r="I115" s="109">
        <v>15000</v>
      </c>
    </row>
    <row r="116" spans="1:9" ht="38.25">
      <c r="A116" s="107" t="s">
        <v>230</v>
      </c>
      <c r="B116" s="121">
        <v>956</v>
      </c>
      <c r="C116" s="108" t="s">
        <v>280</v>
      </c>
      <c r="D116" s="108" t="s">
        <v>43</v>
      </c>
      <c r="E116" s="108" t="s">
        <v>180</v>
      </c>
      <c r="F116" s="108" t="s">
        <v>231</v>
      </c>
      <c r="G116" s="109">
        <v>0</v>
      </c>
      <c r="H116" s="109">
        <v>15000</v>
      </c>
      <c r="I116" s="109">
        <v>15000</v>
      </c>
    </row>
    <row r="117" spans="1:9" ht="38.25">
      <c r="A117" s="107" t="s">
        <v>232</v>
      </c>
      <c r="B117" s="121">
        <v>956</v>
      </c>
      <c r="C117" s="108" t="s">
        <v>280</v>
      </c>
      <c r="D117" s="108" t="s">
        <v>43</v>
      </c>
      <c r="E117" s="108" t="s">
        <v>180</v>
      </c>
      <c r="F117" s="108" t="s">
        <v>233</v>
      </c>
      <c r="G117" s="109">
        <v>0</v>
      </c>
      <c r="H117" s="109">
        <v>15000</v>
      </c>
      <c r="I117" s="109">
        <v>15000</v>
      </c>
    </row>
    <row r="118" spans="1:9" ht="36">
      <c r="A118" s="110" t="s">
        <v>243</v>
      </c>
      <c r="B118" s="121">
        <v>956</v>
      </c>
      <c r="C118" s="108">
        <v>11</v>
      </c>
      <c r="D118" s="108" t="s">
        <v>43</v>
      </c>
      <c r="E118" s="108">
        <v>5122997000</v>
      </c>
      <c r="F118" s="111">
        <v>244</v>
      </c>
      <c r="G118" s="109">
        <v>0</v>
      </c>
      <c r="H118" s="109">
        <v>15000</v>
      </c>
      <c r="I118" s="109">
        <v>15000</v>
      </c>
    </row>
    <row r="119" spans="1:9" ht="51">
      <c r="A119" s="107" t="s">
        <v>281</v>
      </c>
      <c r="B119" s="121">
        <v>956</v>
      </c>
      <c r="C119" s="108">
        <v>14</v>
      </c>
      <c r="D119" s="108" t="s">
        <v>44</v>
      </c>
      <c r="E119" s="108" t="s">
        <v>167</v>
      </c>
      <c r="F119" s="108" t="s">
        <v>45</v>
      </c>
      <c r="G119" s="109">
        <f>G120</f>
        <v>150358.4</v>
      </c>
      <c r="H119" s="109">
        <f>SUM(H123:H124)</f>
        <v>149258.4</v>
      </c>
      <c r="I119" s="109">
        <f>SUM(I123:I124)</f>
        <v>149258.4</v>
      </c>
    </row>
    <row r="120" spans="1:9" ht="25.5">
      <c r="A120" s="107" t="s">
        <v>282</v>
      </c>
      <c r="B120" s="121">
        <v>956</v>
      </c>
      <c r="C120" s="108" t="s">
        <v>217</v>
      </c>
      <c r="D120" s="108" t="s">
        <v>50</v>
      </c>
      <c r="E120" s="108" t="s">
        <v>180</v>
      </c>
      <c r="F120" s="108" t="s">
        <v>45</v>
      </c>
      <c r="G120" s="109">
        <f>G121</f>
        <v>150358.4</v>
      </c>
      <c r="H120" s="109">
        <v>149258.4</v>
      </c>
      <c r="I120" s="109">
        <v>149258.4</v>
      </c>
    </row>
    <row r="121" spans="1:9" ht="15">
      <c r="A121" s="107" t="s">
        <v>283</v>
      </c>
      <c r="B121" s="121">
        <v>956</v>
      </c>
      <c r="C121" s="108" t="s">
        <v>217</v>
      </c>
      <c r="D121" s="108" t="s">
        <v>50</v>
      </c>
      <c r="E121" s="108" t="s">
        <v>180</v>
      </c>
      <c r="F121" s="108" t="s">
        <v>284</v>
      </c>
      <c r="G121" s="109">
        <f>SUM(G122:G124)</f>
        <v>150358.4</v>
      </c>
      <c r="H121" s="109">
        <v>149258.4</v>
      </c>
      <c r="I121" s="109">
        <v>149258.4</v>
      </c>
    </row>
    <row r="122" spans="1:9" ht="38.25">
      <c r="A122" s="107" t="s">
        <v>285</v>
      </c>
      <c r="B122" s="121">
        <v>956</v>
      </c>
      <c r="C122" s="108" t="s">
        <v>217</v>
      </c>
      <c r="D122" s="108" t="s">
        <v>50</v>
      </c>
      <c r="E122" s="108" t="s">
        <v>286</v>
      </c>
      <c r="F122" s="108" t="s">
        <v>287</v>
      </c>
      <c r="G122" s="109">
        <v>1000</v>
      </c>
      <c r="H122" s="109"/>
      <c r="I122" s="109"/>
    </row>
    <row r="123" spans="1:9" ht="38.25">
      <c r="A123" s="107" t="s">
        <v>288</v>
      </c>
      <c r="B123" s="121">
        <v>956</v>
      </c>
      <c r="C123" s="108">
        <v>14</v>
      </c>
      <c r="D123" s="108" t="s">
        <v>50</v>
      </c>
      <c r="E123" s="108" t="s">
        <v>286</v>
      </c>
      <c r="F123" s="111">
        <v>540</v>
      </c>
      <c r="G123" s="109">
        <v>63212.4</v>
      </c>
      <c r="H123" s="109">
        <v>63212.4</v>
      </c>
      <c r="I123" s="109">
        <v>63212.4</v>
      </c>
    </row>
    <row r="124" spans="1:9" ht="51">
      <c r="A124" s="107" t="s">
        <v>289</v>
      </c>
      <c r="B124" s="121">
        <v>956</v>
      </c>
      <c r="C124" s="108">
        <v>14</v>
      </c>
      <c r="D124" s="108" t="s">
        <v>50</v>
      </c>
      <c r="E124" s="108" t="s">
        <v>286</v>
      </c>
      <c r="F124" s="111">
        <v>540</v>
      </c>
      <c r="G124" s="109">
        <v>86146</v>
      </c>
      <c r="H124" s="109">
        <v>86046</v>
      </c>
      <c r="I124" s="109">
        <v>86046</v>
      </c>
    </row>
    <row r="128" spans="1:8" ht="15.75">
      <c r="A128" s="106" t="s">
        <v>305</v>
      </c>
      <c r="B128" s="106"/>
      <c r="C128" s="106"/>
      <c r="D128" s="106"/>
      <c r="E128" s="106"/>
      <c r="F128" s="106"/>
      <c r="G128" s="106"/>
      <c r="H128" s="106"/>
    </row>
  </sheetData>
  <sheetProtection/>
  <mergeCells count="30">
    <mergeCell ref="D48:D49"/>
    <mergeCell ref="E48:E49"/>
    <mergeCell ref="F48:F49"/>
    <mergeCell ref="I14:I15"/>
    <mergeCell ref="A48:A49"/>
    <mergeCell ref="D14:D15"/>
    <mergeCell ref="E14:E15"/>
    <mergeCell ref="F14:F15"/>
    <mergeCell ref="G14:G15"/>
    <mergeCell ref="H14:H15"/>
    <mergeCell ref="I48:I49"/>
    <mergeCell ref="A14:A15"/>
    <mergeCell ref="C14:C15"/>
    <mergeCell ref="F1:H2"/>
    <mergeCell ref="A3:H3"/>
    <mergeCell ref="A4:H4"/>
    <mergeCell ref="A5:H5"/>
    <mergeCell ref="A6:H6"/>
    <mergeCell ref="B48:B49"/>
    <mergeCell ref="C48:C49"/>
    <mergeCell ref="A86:A87"/>
    <mergeCell ref="A88:A89"/>
    <mergeCell ref="A94:A95"/>
    <mergeCell ref="A8:G8"/>
    <mergeCell ref="H48:H49"/>
    <mergeCell ref="A11:A12"/>
    <mergeCell ref="B11:B12"/>
    <mergeCell ref="C11:F11"/>
    <mergeCell ref="G11:H11"/>
    <mergeCell ref="G48:G49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Бубновка</dc:creator>
  <cp:keywords/>
  <dc:description/>
  <cp:lastModifiedBy>Администратор</cp:lastModifiedBy>
  <cp:lastPrinted>2017-12-04T08:02:40Z</cp:lastPrinted>
  <dcterms:created xsi:type="dcterms:W3CDTF">2006-11-22T01:51:25Z</dcterms:created>
  <dcterms:modified xsi:type="dcterms:W3CDTF">2018-01-23T03:25:04Z</dcterms:modified>
  <cp:category/>
  <cp:version/>
  <cp:contentType/>
  <cp:contentStatus/>
</cp:coreProperties>
</file>